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2585"/>
  </bookViews>
  <sheets>
    <sheet name="Лист1" sheetId="1" r:id="rId1"/>
    <sheet name="Лист2" sheetId="2" r:id="rId2"/>
    <sheet name="ТРУ 2018 г." sheetId="4" r:id="rId3"/>
    <sheet name="ТРУ 2019 г." sheetId="5" r:id="rId4"/>
    <sheet name="ТРУ 2020" sheetId="6" r:id="rId5"/>
  </sheets>
  <calcPr calcId="145621"/>
</workbook>
</file>

<file path=xl/calcChain.xml><?xml version="1.0" encoding="utf-8"?>
<calcChain xmlns="http://schemas.openxmlformats.org/spreadsheetml/2006/main">
  <c r="H40" i="6" l="1"/>
  <c r="H13" i="6"/>
  <c r="H16" i="6"/>
  <c r="H15" i="6"/>
  <c r="H19" i="5"/>
  <c r="H13" i="5"/>
  <c r="H20" i="5" l="1"/>
  <c r="J20" i="2"/>
  <c r="H37" i="1"/>
  <c r="H70" i="1"/>
  <c r="H75" i="1" s="1"/>
  <c r="J28" i="1"/>
  <c r="G10" i="2" s="1"/>
  <c r="H13" i="4"/>
  <c r="G23" i="2"/>
  <c r="E23" i="2"/>
  <c r="E26" i="2" s="1"/>
  <c r="B11" i="2"/>
  <c r="G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4" i="6"/>
  <c r="H12" i="6"/>
  <c r="H11" i="6"/>
  <c r="H16" i="4"/>
  <c r="N37" i="1"/>
  <c r="G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18" i="5"/>
  <c r="J18" i="5" s="1"/>
  <c r="H17" i="5"/>
  <c r="H16" i="5"/>
  <c r="H15" i="5"/>
  <c r="H14" i="5"/>
  <c r="H12" i="5"/>
  <c r="H11" i="5"/>
  <c r="H26" i="2"/>
  <c r="G40" i="4"/>
  <c r="H39" i="4"/>
  <c r="H38" i="4"/>
  <c r="H27" i="4"/>
  <c r="H28" i="4"/>
  <c r="H26" i="4"/>
  <c r="H31" i="4"/>
  <c r="H37" i="4"/>
  <c r="H36" i="4"/>
  <c r="H35" i="4"/>
  <c r="H34" i="4"/>
  <c r="H33" i="4"/>
  <c r="H32" i="4"/>
  <c r="H30" i="4"/>
  <c r="H29" i="4"/>
  <c r="H25" i="4"/>
  <c r="H24" i="4"/>
  <c r="H23" i="4"/>
  <c r="H22" i="4"/>
  <c r="H21" i="4"/>
  <c r="H20" i="4"/>
  <c r="H19" i="4"/>
  <c r="H18" i="4"/>
  <c r="H12" i="4"/>
  <c r="H17" i="4"/>
  <c r="H15" i="4"/>
  <c r="H14" i="4"/>
  <c r="H11" i="4"/>
  <c r="J36" i="1"/>
  <c r="P36" i="1" s="1"/>
  <c r="H36" i="1"/>
  <c r="H72" i="1" s="1"/>
  <c r="N72" i="1" s="1"/>
  <c r="F19" i="2"/>
  <c r="G19" i="2" s="1"/>
  <c r="I34" i="1"/>
  <c r="J34" i="1" s="1"/>
  <c r="I30" i="1"/>
  <c r="I36" i="1" s="1"/>
  <c r="B16" i="2"/>
  <c r="B15" i="2"/>
  <c r="B10" i="2"/>
  <c r="C10" i="2"/>
  <c r="N73" i="1"/>
  <c r="O73" i="1"/>
  <c r="P73" i="1"/>
  <c r="N74" i="1"/>
  <c r="O74" i="1"/>
  <c r="P74" i="1"/>
  <c r="I50" i="1"/>
  <c r="O50" i="1" s="1"/>
  <c r="J50" i="1"/>
  <c r="P50" i="1" s="1"/>
  <c r="H50" i="1"/>
  <c r="N50" i="1" s="1"/>
  <c r="N48" i="1"/>
  <c r="O48" i="1"/>
  <c r="P48" i="1"/>
  <c r="P47" i="1"/>
  <c r="O47" i="1"/>
  <c r="N47" i="1"/>
  <c r="G26" i="2" l="1"/>
  <c r="H42" i="5"/>
  <c r="H40" i="4"/>
  <c r="J37" i="1"/>
  <c r="P37" i="1" s="1"/>
  <c r="I37" i="1"/>
  <c r="N70" i="1"/>
  <c r="F26" i="2"/>
  <c r="J23" i="5"/>
  <c r="I70" i="1"/>
  <c r="O70" i="1" s="1"/>
  <c r="O36" i="1"/>
  <c r="I72" i="1"/>
  <c r="N75" i="1"/>
  <c r="J72" i="1"/>
  <c r="H38" i="1"/>
  <c r="N38" i="1" s="1"/>
  <c r="N36" i="1"/>
  <c r="I38" i="1" l="1"/>
  <c r="O38" i="1" s="1"/>
  <c r="I75" i="1"/>
  <c r="J38" i="1"/>
  <c r="P38" i="1" s="1"/>
  <c r="O37" i="1"/>
  <c r="J70" i="1"/>
  <c r="P70" i="1" s="1"/>
  <c r="O75" i="1"/>
  <c r="H76" i="1"/>
  <c r="N76" i="1" s="1"/>
  <c r="P72" i="1"/>
  <c r="O72" i="1"/>
  <c r="J75" i="1" l="1"/>
  <c r="P75" i="1" s="1"/>
  <c r="I76" i="1"/>
  <c r="O76" i="1" s="1"/>
  <c r="J76" i="1" l="1"/>
  <c r="P76" i="1" s="1"/>
</calcChain>
</file>

<file path=xl/sharedStrings.xml><?xml version="1.0" encoding="utf-8"?>
<sst xmlns="http://schemas.openxmlformats.org/spreadsheetml/2006/main" count="548" uniqueCount="137">
  <si>
    <t>Номер мероприятия</t>
  </si>
  <si>
    <t>Наименование  мероприятия по информатизации (создание, развитие, модернизация, функционирование)</t>
  </si>
  <si>
    <t>Идентификатор в АИС Учета</t>
  </si>
  <si>
    <t>Номер ФГИС</t>
  </si>
  <si>
    <t>Наименование</t>
  </si>
  <si>
    <t>Приоритетное направление</t>
  </si>
  <si>
    <t xml:space="preserve">      ИС и компоненты ИКТ</t>
  </si>
  <si>
    <t>Очередной финансовый год</t>
  </si>
  <si>
    <t xml:space="preserve"> 1 год планового периода</t>
  </si>
  <si>
    <t xml:space="preserve"> 2 год планового периода</t>
  </si>
  <si>
    <t>Наименование показателя</t>
  </si>
  <si>
    <t>Единица измерения</t>
  </si>
  <si>
    <t>Базовое текущее значение</t>
  </si>
  <si>
    <t>Ожидаемые плановые значения</t>
  </si>
  <si>
    <t>Отчетный финансовый год</t>
  </si>
  <si>
    <t>Целевые показатели которые будут обеспечены в результате реализации мероприятий</t>
  </si>
  <si>
    <t>Финансирование за счет средств регионального бюджета (тыс.руб.)</t>
  </si>
  <si>
    <t>Основание реализации мероприятий по информатизации</t>
  </si>
  <si>
    <t>Раздел I "Информационные системы специальной деятельности"</t>
  </si>
  <si>
    <t>Всего приоритетные мероприятиям:</t>
  </si>
  <si>
    <t>Всего прочим мероприятиям информатизации:</t>
  </si>
  <si>
    <t>Раздел 2 "Информационные системы типовой деятельности"</t>
  </si>
  <si>
    <t>Раздел 3 "Компонеты информационно-телекоммуникационные инфраструктуры"</t>
  </si>
  <si>
    <t>Раздел 4  "Центры обработки данных</t>
  </si>
  <si>
    <t>Раздел 5 "Программные и технические средства информационной безопасности и защиты информации"</t>
  </si>
  <si>
    <t>на 2018 год и плановый период 2019- 2020 годов</t>
  </si>
  <si>
    <t>План информатизации государственного органа</t>
  </si>
  <si>
    <t>Дата</t>
  </si>
  <si>
    <t>Вид плана</t>
  </si>
  <si>
    <t>предварительный</t>
  </si>
  <si>
    <t>Полное наименование государственного органа:</t>
  </si>
  <si>
    <t xml:space="preserve">Единица измерения: </t>
  </si>
  <si>
    <t>Вид плана:</t>
  </si>
  <si>
    <t>Комитет ветеринарии с Госветинспекцией Республики Алтай</t>
  </si>
  <si>
    <t>тыс. руб.</t>
  </si>
  <si>
    <t>а) Приоритетные мероприятия информатизации:</t>
  </si>
  <si>
    <t>б) Прочие мероприятия информатизации:</t>
  </si>
  <si>
    <t>Эксплуатация</t>
  </si>
  <si>
    <t>Всего сумма по предоставленным субсидиям для мероприятий по созданию, развитию, модернизации, эксплуатации ИС и компонентов ИКТ, в том числе:</t>
  </si>
  <si>
    <t>шт.</t>
  </si>
  <si>
    <t xml:space="preserve">План информатизации </t>
  </si>
  <si>
    <t>Детализация финансовых затрат по месяцам на 2018 год и плановый период 2019- 2020 годов</t>
  </si>
  <si>
    <t xml:space="preserve">Наименования мероприятия </t>
  </si>
  <si>
    <t>Месяц</t>
  </si>
  <si>
    <t xml:space="preserve">Тип мероприятия по информатизации </t>
  </si>
  <si>
    <t>Информация</t>
  </si>
  <si>
    <t>Сведения о товарах, работах и услугах, необходимых для реализации планируемых мероприятий по информатизации</t>
  </si>
  <si>
    <t>№ п/п</t>
  </si>
  <si>
    <t>Мероприятия по информатизации</t>
  </si>
  <si>
    <t>Равитие</t>
  </si>
  <si>
    <t>Создание</t>
  </si>
  <si>
    <t>Модернизация</t>
  </si>
  <si>
    <t>не задано</t>
  </si>
  <si>
    <t>Справочно-информациооная система Гарант</t>
  </si>
  <si>
    <t>Справочно-информациооная система Система Главбух</t>
  </si>
  <si>
    <t>ПО Антивирус</t>
  </si>
  <si>
    <t>Развитие официального сайта Комитета ветеринарии с Госветинспекцией Республики Алтай (Перенос на битрикс)</t>
  </si>
  <si>
    <t>Развитие официального сайта Комитета ветеринарии с Госветинспекцией Республики Алтай (Сайт переходна битрикс)</t>
  </si>
  <si>
    <t xml:space="preserve">Эксплуатация средств печати и копирования данных </t>
  </si>
  <si>
    <t>Всего прочим мероприятиям информатизации, в том числе:</t>
  </si>
  <si>
    <t>Развитие</t>
  </si>
  <si>
    <t>Всего:</t>
  </si>
  <si>
    <t>февраль</t>
  </si>
  <si>
    <t xml:space="preserve"> январь - декабрь</t>
  </si>
  <si>
    <t>январь</t>
  </si>
  <si>
    <t xml:space="preserve">Эксплуатация системы автоматизированного бухгалтерского учета финансово-хозяйственной деятельности  1С </t>
  </si>
  <si>
    <t>Эксплуатация официального сайта Комитета ветеринарии с Госветинспекцией Республики Алтай (Сайт битрикс)</t>
  </si>
  <si>
    <t>ноябрь</t>
  </si>
  <si>
    <t>Справочно-информациооная системы</t>
  </si>
  <si>
    <t>декабрь</t>
  </si>
  <si>
    <t>Развитие официального сайта Комитета ветеринарии с Госветинспекцией Республики Алтай</t>
  </si>
  <si>
    <t>Программа электронной сдачи отчетности(Сбис)</t>
  </si>
  <si>
    <t>октябрь</t>
  </si>
  <si>
    <t>Передача исключительных прав на  Программный межсетевой экран Интернет Контроль Сервер</t>
  </si>
  <si>
    <t xml:space="preserve">Эксплуатация системы автоматизированного бухгалтерского учета финансово-хозяйственной деятельности  (Информ.- технологическое сопровождение прогр. продукта 1С Бюджет ) </t>
  </si>
  <si>
    <t>Защита информационно-телекоммуникационной системы</t>
  </si>
  <si>
    <t>Тип (создание, развитие,модернизация, функционирование)</t>
  </si>
  <si>
    <t>Индентификационый номер ИС</t>
  </si>
  <si>
    <t>Цена, тыс.рублей</t>
  </si>
  <si>
    <t>Количество, единиц</t>
  </si>
  <si>
    <t>Стоимость тыс.рублей</t>
  </si>
  <si>
    <t>Товары, работы, услуги</t>
  </si>
  <si>
    <t>Продление web-хостинга (тариф Reg.AV-универсальный) для vet04ru.com1.ru</t>
  </si>
  <si>
    <t>Эксплуатация официального сайта Комитета ветеринарии с Госветинспекцией Республики Алтай</t>
  </si>
  <si>
    <t>Сайт переходна битрикс</t>
  </si>
  <si>
    <t>Сайт перенос битрикс</t>
  </si>
  <si>
    <t xml:space="preserve">Эксплуатация официального сайта </t>
  </si>
  <si>
    <t>Продление домена vet04.ru на 1 год по тарифу Эконом</t>
  </si>
  <si>
    <t>Неисключительные права на использование  СБИС</t>
  </si>
  <si>
    <t xml:space="preserve">Информ.- технологическое сопровождение прогр. продукта 1С Бюджет </t>
  </si>
  <si>
    <t>Обновление справочно-информациооная система Гарант</t>
  </si>
  <si>
    <t>Обновление Справочно-информациооная система Система Главбух</t>
  </si>
  <si>
    <t>Обновление Передача исключительных прав на  Программный межсетевой экран Интернет Контроль Сервер</t>
  </si>
  <si>
    <t>Доступ к сети Интернет</t>
  </si>
  <si>
    <t>выделение IP-адреса, аренда реального IP-адреса</t>
  </si>
  <si>
    <t xml:space="preserve">Абонентская плата  (6 мегабитов)  </t>
  </si>
  <si>
    <t>Доступ к телефонной связи общего пользования</t>
  </si>
  <si>
    <t>услуги связи</t>
  </si>
  <si>
    <t>ПО Програмное обеспечение Microsoft Office</t>
  </si>
  <si>
    <t>Изготовление сертификата ЭП Сбис</t>
  </si>
  <si>
    <t>Тонер-картридж</t>
  </si>
  <si>
    <t>Картридж для лазерного принтера</t>
  </si>
  <si>
    <t>Флеш-карта</t>
  </si>
  <si>
    <t>Клавиатура</t>
  </si>
  <si>
    <t>Мышь</t>
  </si>
  <si>
    <t>Сетевой фильтр</t>
  </si>
  <si>
    <t>Кабель удлинитель</t>
  </si>
  <si>
    <t>Картридж для цветного принтера</t>
  </si>
  <si>
    <t>Заправка катриджей</t>
  </si>
  <si>
    <t>Ремонт оргтехники</t>
  </si>
  <si>
    <t>Замена фоторецепторов</t>
  </si>
  <si>
    <t xml:space="preserve">Батарейка </t>
  </si>
  <si>
    <t>Компьютер персональный</t>
  </si>
  <si>
    <t>Принтер/сканер/ копир</t>
  </si>
  <si>
    <t xml:space="preserve">* </t>
  </si>
  <si>
    <t>Итого:</t>
  </si>
  <si>
    <t>исполнитель: Суремеева А.И.</t>
  </si>
  <si>
    <t xml:space="preserve">Эксплуатация автоматизированных рабочих мест пользователей </t>
  </si>
  <si>
    <t xml:space="preserve">Программное обеспечение "ДЕЛО" </t>
  </si>
  <si>
    <t xml:space="preserve">Обновление Программное обеспечение "ДЕЛО"  </t>
  </si>
  <si>
    <t>Программное обеспечение "ДЕЛО"</t>
  </si>
  <si>
    <t>Эксплуатация  техническое обслуживание официального сайта Комитета ветеринарии с Госветинспекцией Республики Алтай</t>
  </si>
  <si>
    <t xml:space="preserve">Техническое обслуживание </t>
  </si>
  <si>
    <t>ИТОГО:</t>
  </si>
  <si>
    <t>Обследование состояния ИБ на объекте информатизации</t>
  </si>
  <si>
    <t>Наличие мероприятий по защите информации в соответсвии с требованиями</t>
  </si>
  <si>
    <t>да/нет</t>
  </si>
  <si>
    <t xml:space="preserve">нет </t>
  </si>
  <si>
    <t xml:space="preserve">нет  </t>
  </si>
  <si>
    <t xml:space="preserve">да </t>
  </si>
  <si>
    <t>нет</t>
  </si>
  <si>
    <t>*</t>
  </si>
  <si>
    <t>Об утвержении нормативных затрат на обеспечении функций Комитета ветеринарии с Госветинспекцией Республики Алтай от 05.10.2016 №120-п</t>
  </si>
  <si>
    <t xml:space="preserve">исполнитель  ________________   Суремеева А.И.              Тел.: 6-24-48                   </t>
  </si>
  <si>
    <t>Утверждено приказом Комитета</t>
  </si>
  <si>
    <t>ветеринарии с Госветинспекцией Республики Алтай</t>
  </si>
  <si>
    <t>от "____" __________________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</si>
</sst>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/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5" xfId="0" applyFont="1" applyBorder="1"/>
    <xf numFmtId="0" fontId="7" fillId="0" borderId="11" xfId="0" applyFont="1" applyBorder="1"/>
    <xf numFmtId="0" fontId="2" fillId="0" borderId="8" xfId="0" applyFont="1" applyBorder="1"/>
    <xf numFmtId="0" fontId="7" fillId="0" borderId="8" xfId="0" applyFont="1" applyBorder="1"/>
    <xf numFmtId="0" fontId="6" fillId="0" borderId="0" xfId="0" applyFont="1" applyAlignment="1">
      <alignment horizontal="center"/>
    </xf>
    <xf numFmtId="0" fontId="0" fillId="0" borderId="13" xfId="0" applyBorder="1"/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8" xfId="0" applyFont="1" applyBorder="1"/>
    <xf numFmtId="0" fontId="9" fillId="0" borderId="3" xfId="0" applyFont="1" applyBorder="1"/>
    <xf numFmtId="0" fontId="10" fillId="0" borderId="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0" fillId="0" borderId="0" xfId="0" applyNumberFormat="1"/>
    <xf numFmtId="164" fontId="8" fillId="0" borderId="0" xfId="0" applyNumberFormat="1" applyFont="1"/>
    <xf numFmtId="0" fontId="8" fillId="0" borderId="0" xfId="0" applyFont="1"/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9" xfId="0" applyFont="1" applyBorder="1" applyAlignment="1">
      <alignment horizontal="right" vertical="center"/>
    </xf>
    <xf numFmtId="0" fontId="0" fillId="0" borderId="10" xfId="0" applyBorder="1" applyAlignment="1"/>
    <xf numFmtId="0" fontId="0" fillId="0" borderId="5" xfId="0" applyBorder="1" applyAlignment="1"/>
    <xf numFmtId="0" fontId="2" fillId="0" borderId="6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9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A67" workbookViewId="0">
      <selection activeCell="B1" sqref="B1:Q80"/>
    </sheetView>
  </sheetViews>
  <sheetFormatPr defaultRowHeight="15" x14ac:dyDescent="0.25"/>
  <cols>
    <col min="1" max="1" width="2.140625" customWidth="1"/>
    <col min="3" max="3" width="19" customWidth="1"/>
    <col min="6" max="6" width="13.5703125" customWidth="1"/>
    <col min="7" max="7" width="10.140625" customWidth="1"/>
    <col min="14" max="14" width="8.28515625" customWidth="1"/>
    <col min="15" max="15" width="10.28515625" customWidth="1"/>
    <col min="17" max="17" width="13" customWidth="1"/>
  </cols>
  <sheetData>
    <row r="1" spans="1:17" x14ac:dyDescent="0.25">
      <c r="M1" s="109" t="s">
        <v>134</v>
      </c>
      <c r="N1" s="109"/>
      <c r="O1" s="109"/>
      <c r="P1" s="109"/>
      <c r="Q1" s="109"/>
    </row>
    <row r="2" spans="1:17" x14ac:dyDescent="0.25">
      <c r="M2" s="109" t="s">
        <v>135</v>
      </c>
      <c r="N2" s="109"/>
      <c r="O2" s="109"/>
      <c r="P2" s="109"/>
      <c r="Q2" s="109"/>
    </row>
    <row r="3" spans="1:17" x14ac:dyDescent="0.25">
      <c r="M3" s="109" t="s">
        <v>136</v>
      </c>
      <c r="N3" s="109"/>
      <c r="O3" s="109"/>
      <c r="P3" s="109"/>
      <c r="Q3" s="109"/>
    </row>
    <row r="4" spans="1:17" ht="15.75" x14ac:dyDescent="0.25">
      <c r="B4" s="56" t="s">
        <v>26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5.75" x14ac:dyDescent="0.25">
      <c r="B5" s="56" t="s">
        <v>25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5.75" x14ac:dyDescent="0.25">
      <c r="B6" s="10" t="s">
        <v>30</v>
      </c>
      <c r="C6" s="10"/>
      <c r="D6" s="10"/>
      <c r="E6" s="10"/>
      <c r="F6" s="61" t="s">
        <v>33</v>
      </c>
      <c r="G6" s="62"/>
      <c r="H6" s="62"/>
      <c r="I6" s="62"/>
      <c r="J6" s="62"/>
      <c r="K6" s="62"/>
      <c r="L6" s="62"/>
      <c r="M6" s="62"/>
      <c r="N6" s="9"/>
      <c r="O6" s="12" t="s">
        <v>27</v>
      </c>
      <c r="P6" s="59">
        <v>43209</v>
      </c>
      <c r="Q6" s="60"/>
    </row>
    <row r="7" spans="1:17" ht="15.75" x14ac:dyDescent="0.25">
      <c r="B7" s="10" t="s">
        <v>31</v>
      </c>
      <c r="C7" s="9"/>
      <c r="D7" s="14" t="s">
        <v>34</v>
      </c>
      <c r="E7" s="9"/>
      <c r="F7" s="9"/>
      <c r="G7" s="9"/>
      <c r="H7" s="9"/>
      <c r="I7" s="9"/>
      <c r="J7" s="9"/>
      <c r="K7" s="9"/>
      <c r="L7" s="9"/>
      <c r="M7" s="9"/>
      <c r="N7" s="9"/>
      <c r="O7" s="11" t="s">
        <v>28</v>
      </c>
      <c r="P7" s="57" t="s">
        <v>29</v>
      </c>
      <c r="Q7" s="58"/>
    </row>
    <row r="8" spans="1:17" x14ac:dyDescent="0.25">
      <c r="B8" s="10" t="s">
        <v>32</v>
      </c>
      <c r="C8" s="15" t="s">
        <v>29</v>
      </c>
    </row>
    <row r="9" spans="1:17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47.25" customHeight="1" x14ac:dyDescent="0.25">
      <c r="A10" s="1"/>
      <c r="B10" s="91" t="s">
        <v>0</v>
      </c>
      <c r="C10" s="97" t="s">
        <v>1</v>
      </c>
      <c r="D10" s="4" t="s">
        <v>6</v>
      </c>
      <c r="E10" s="5"/>
      <c r="F10" s="6"/>
      <c r="G10" s="91" t="s">
        <v>5</v>
      </c>
      <c r="H10" s="85" t="s">
        <v>16</v>
      </c>
      <c r="I10" s="86"/>
      <c r="J10" s="87"/>
      <c r="K10" s="88" t="s">
        <v>15</v>
      </c>
      <c r="L10" s="89"/>
      <c r="M10" s="89"/>
      <c r="N10" s="89"/>
      <c r="O10" s="89"/>
      <c r="P10" s="90"/>
      <c r="Q10" s="91" t="s">
        <v>17</v>
      </c>
    </row>
    <row r="11" spans="1:17" x14ac:dyDescent="0.25">
      <c r="A11" s="1"/>
      <c r="B11" s="92"/>
      <c r="C11" s="98"/>
      <c r="D11" s="74" t="s">
        <v>2</v>
      </c>
      <c r="E11" s="74" t="s">
        <v>3</v>
      </c>
      <c r="F11" s="74" t="s">
        <v>4</v>
      </c>
      <c r="G11" s="92"/>
      <c r="H11" s="72" t="s">
        <v>7</v>
      </c>
      <c r="I11" s="72" t="s">
        <v>8</v>
      </c>
      <c r="J11" s="94" t="s">
        <v>9</v>
      </c>
      <c r="K11" s="72" t="s">
        <v>10</v>
      </c>
      <c r="L11" s="72" t="s">
        <v>11</v>
      </c>
      <c r="M11" s="72" t="s">
        <v>12</v>
      </c>
      <c r="N11" s="88" t="s">
        <v>13</v>
      </c>
      <c r="O11" s="89"/>
      <c r="P11" s="90"/>
      <c r="Q11" s="92"/>
    </row>
    <row r="12" spans="1:17" ht="73.5" customHeight="1" x14ac:dyDescent="0.25">
      <c r="A12" s="1"/>
      <c r="B12" s="96"/>
      <c r="C12" s="99"/>
      <c r="D12" s="75"/>
      <c r="E12" s="75"/>
      <c r="F12" s="75"/>
      <c r="G12" s="93"/>
      <c r="H12" s="75"/>
      <c r="I12" s="75"/>
      <c r="J12" s="95"/>
      <c r="K12" s="73"/>
      <c r="L12" s="73"/>
      <c r="M12" s="73"/>
      <c r="N12" s="16" t="s">
        <v>14</v>
      </c>
      <c r="O12" s="17" t="s">
        <v>8</v>
      </c>
      <c r="P12" s="17" t="s">
        <v>9</v>
      </c>
      <c r="Q12" s="93"/>
    </row>
    <row r="13" spans="1:17" x14ac:dyDescent="0.25">
      <c r="A13" s="1"/>
      <c r="B13" s="76" t="s">
        <v>18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</row>
    <row r="14" spans="1:17" x14ac:dyDescent="0.25">
      <c r="A14" s="1"/>
      <c r="B14" s="63" t="s">
        <v>35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x14ac:dyDescent="0.25">
      <c r="A15" s="1"/>
      <c r="B15" s="23"/>
      <c r="C15" s="23"/>
      <c r="D15" s="23"/>
      <c r="E15" s="23"/>
      <c r="F15" s="7"/>
      <c r="G15" s="23"/>
      <c r="H15" s="23"/>
      <c r="I15" s="23"/>
      <c r="J15" s="23"/>
      <c r="K15" s="23"/>
      <c r="L15" s="23"/>
      <c r="M15" s="7"/>
      <c r="N15" s="23"/>
      <c r="O15" s="7"/>
      <c r="P15" s="23"/>
      <c r="Q15" s="24"/>
    </row>
    <row r="16" spans="1:17" x14ac:dyDescent="0.25">
      <c r="A16" s="1"/>
      <c r="B16" s="63" t="s">
        <v>19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8" x14ac:dyDescent="0.25">
      <c r="A17" s="1"/>
      <c r="B17" s="20"/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1"/>
      <c r="N17" s="20"/>
      <c r="O17" s="21"/>
      <c r="P17" s="20"/>
      <c r="Q17" s="22"/>
    </row>
    <row r="18" spans="1:18" x14ac:dyDescent="0.25">
      <c r="A18" s="1"/>
      <c r="B18" s="79" t="s">
        <v>36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</row>
    <row r="19" spans="1:18" x14ac:dyDescent="0.25">
      <c r="A19" s="1"/>
      <c r="B19" s="23"/>
      <c r="C19" s="23"/>
      <c r="D19" s="23"/>
      <c r="E19" s="23"/>
      <c r="F19" s="7"/>
      <c r="G19" s="23"/>
      <c r="H19" s="23"/>
      <c r="I19" s="23"/>
      <c r="J19" s="23"/>
      <c r="K19" s="23"/>
      <c r="L19" s="23"/>
      <c r="M19" s="7"/>
      <c r="N19" s="23"/>
      <c r="O19" s="7"/>
      <c r="P19" s="23"/>
      <c r="Q19" s="24"/>
    </row>
    <row r="20" spans="1:18" x14ac:dyDescent="0.25">
      <c r="A20" s="1"/>
      <c r="B20" s="63" t="s">
        <v>20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</row>
    <row r="21" spans="1:18" x14ac:dyDescent="0.25">
      <c r="A21" s="1"/>
      <c r="B21" s="23"/>
      <c r="C21" s="23"/>
      <c r="D21" s="23"/>
      <c r="E21" s="23"/>
      <c r="F21" s="7"/>
      <c r="G21" s="23"/>
      <c r="H21" s="23"/>
      <c r="I21" s="23"/>
      <c r="J21" s="23"/>
      <c r="K21" s="23"/>
      <c r="L21" s="23"/>
      <c r="M21" s="7"/>
      <c r="N21" s="23"/>
      <c r="O21" s="7"/>
      <c r="P21" s="23"/>
      <c r="Q21" s="24"/>
    </row>
    <row r="22" spans="1:18" x14ac:dyDescent="0.25">
      <c r="A22" s="1"/>
      <c r="B22" s="76" t="s">
        <v>21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</row>
    <row r="23" spans="1:18" x14ac:dyDescent="0.25">
      <c r="A23" s="1"/>
      <c r="B23" s="79" t="s">
        <v>35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</row>
    <row r="24" spans="1:18" x14ac:dyDescent="0.25">
      <c r="B24" s="18"/>
      <c r="C24" s="19"/>
      <c r="D24" s="19"/>
      <c r="E24" s="19"/>
      <c r="F24" s="27"/>
      <c r="G24" s="18"/>
      <c r="H24" s="18"/>
      <c r="I24" s="18"/>
      <c r="J24" s="18"/>
      <c r="K24" s="28"/>
      <c r="L24" s="18"/>
      <c r="M24" s="6"/>
      <c r="N24" s="18"/>
      <c r="O24" s="29"/>
      <c r="P24" s="29"/>
      <c r="Q24" s="30"/>
      <c r="R24" s="2"/>
    </row>
    <row r="25" spans="1:18" x14ac:dyDescent="0.25">
      <c r="B25" s="63" t="s">
        <v>19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</row>
    <row r="26" spans="1:18" x14ac:dyDescent="0.25"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  <c r="M26" s="21"/>
      <c r="N26" s="20"/>
      <c r="O26" s="21"/>
      <c r="P26" s="20"/>
      <c r="Q26" s="22"/>
    </row>
    <row r="27" spans="1:18" x14ac:dyDescent="0.25">
      <c r="B27" s="79" t="s">
        <v>36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</row>
    <row r="28" spans="1:18" ht="139.5" customHeight="1" x14ac:dyDescent="0.25">
      <c r="B28" s="18">
        <v>1</v>
      </c>
      <c r="C28" s="33" t="s">
        <v>37</v>
      </c>
      <c r="D28" s="19" t="s">
        <v>52</v>
      </c>
      <c r="E28" s="19" t="s">
        <v>52</v>
      </c>
      <c r="F28" s="41" t="s">
        <v>83</v>
      </c>
      <c r="G28" s="18"/>
      <c r="H28" s="18">
        <v>4.0999999999999996</v>
      </c>
      <c r="I28" s="18"/>
      <c r="J28" s="18">
        <f>4.1+30</f>
        <v>34.1</v>
      </c>
      <c r="K28" s="28" t="s">
        <v>125</v>
      </c>
      <c r="L28" s="18" t="s">
        <v>126</v>
      </c>
      <c r="M28" s="29" t="s">
        <v>127</v>
      </c>
      <c r="N28" s="18" t="s">
        <v>128</v>
      </c>
      <c r="O28" s="29" t="s">
        <v>129</v>
      </c>
      <c r="P28" s="29" t="s">
        <v>129</v>
      </c>
      <c r="Q28" s="30"/>
    </row>
    <row r="29" spans="1:18" ht="114.75" customHeight="1" x14ac:dyDescent="0.25">
      <c r="B29" s="18">
        <v>2</v>
      </c>
      <c r="C29" s="33" t="s">
        <v>37</v>
      </c>
      <c r="D29" s="19" t="s">
        <v>52</v>
      </c>
      <c r="E29" s="19" t="s">
        <v>52</v>
      </c>
      <c r="F29" s="41" t="s">
        <v>121</v>
      </c>
      <c r="G29" s="18"/>
      <c r="H29" s="18">
        <v>60</v>
      </c>
      <c r="I29" s="18">
        <v>60</v>
      </c>
      <c r="J29" s="18">
        <v>60</v>
      </c>
      <c r="K29" s="28" t="s">
        <v>125</v>
      </c>
      <c r="L29" s="18" t="s">
        <v>126</v>
      </c>
      <c r="M29" s="6" t="s">
        <v>127</v>
      </c>
      <c r="N29" s="18" t="s">
        <v>128</v>
      </c>
      <c r="O29" s="29" t="s">
        <v>129</v>
      </c>
      <c r="P29" s="29" t="s">
        <v>129</v>
      </c>
      <c r="Q29" s="30"/>
    </row>
    <row r="30" spans="1:18" ht="127.5" x14ac:dyDescent="0.25">
      <c r="B30" s="18">
        <v>3</v>
      </c>
      <c r="C30" s="19" t="s">
        <v>49</v>
      </c>
      <c r="D30" s="19" t="s">
        <v>52</v>
      </c>
      <c r="E30" s="19" t="s">
        <v>52</v>
      </c>
      <c r="F30" s="41" t="s">
        <v>70</v>
      </c>
      <c r="G30" s="18"/>
      <c r="H30" s="18"/>
      <c r="I30" s="18">
        <f>75+50+30</f>
        <v>155</v>
      </c>
      <c r="J30" s="18"/>
      <c r="K30" s="28" t="s">
        <v>125</v>
      </c>
      <c r="L30" s="18" t="s">
        <v>126</v>
      </c>
      <c r="M30" s="29" t="s">
        <v>127</v>
      </c>
      <c r="N30" s="18" t="s">
        <v>128</v>
      </c>
      <c r="O30" s="29" t="s">
        <v>129</v>
      </c>
      <c r="P30" s="29" t="s">
        <v>130</v>
      </c>
      <c r="Q30" s="30"/>
    </row>
    <row r="31" spans="1:18" ht="130.5" customHeight="1" x14ac:dyDescent="0.25">
      <c r="B31" s="18">
        <v>4</v>
      </c>
      <c r="C31" s="32" t="s">
        <v>37</v>
      </c>
      <c r="D31" s="19" t="s">
        <v>52</v>
      </c>
      <c r="E31" s="19" t="s">
        <v>52</v>
      </c>
      <c r="F31" s="41" t="s">
        <v>71</v>
      </c>
      <c r="G31" s="18"/>
      <c r="H31" s="18">
        <v>6.6</v>
      </c>
      <c r="I31" s="18">
        <v>6.6</v>
      </c>
      <c r="J31" s="18">
        <v>6.6</v>
      </c>
      <c r="K31" s="28" t="s">
        <v>125</v>
      </c>
      <c r="L31" s="18" t="s">
        <v>126</v>
      </c>
      <c r="M31" s="29" t="s">
        <v>127</v>
      </c>
      <c r="N31" s="18" t="s">
        <v>128</v>
      </c>
      <c r="O31" s="29" t="s">
        <v>129</v>
      </c>
      <c r="P31" s="18" t="s">
        <v>130</v>
      </c>
      <c r="Q31" s="30"/>
    </row>
    <row r="32" spans="1:18" ht="171.75" customHeight="1" x14ac:dyDescent="0.25">
      <c r="B32" s="18">
        <v>5</v>
      </c>
      <c r="C32" s="32" t="s">
        <v>37</v>
      </c>
      <c r="D32" s="19" t="s">
        <v>52</v>
      </c>
      <c r="E32" s="19" t="s">
        <v>52</v>
      </c>
      <c r="F32" s="41" t="s">
        <v>65</v>
      </c>
      <c r="G32" s="18"/>
      <c r="H32" s="18">
        <v>14.3</v>
      </c>
      <c r="I32" s="18">
        <v>14.3</v>
      </c>
      <c r="J32" s="18">
        <v>14.3</v>
      </c>
      <c r="K32" s="28" t="s">
        <v>125</v>
      </c>
      <c r="L32" s="18"/>
      <c r="M32" s="6"/>
      <c r="N32" s="18"/>
      <c r="O32" s="29"/>
      <c r="P32" s="29"/>
      <c r="Q32" s="40" t="s">
        <v>132</v>
      </c>
    </row>
    <row r="33" spans="2:17" ht="125.25" customHeight="1" x14ac:dyDescent="0.25">
      <c r="B33" s="18">
        <v>6</v>
      </c>
      <c r="C33" s="32" t="s">
        <v>37</v>
      </c>
      <c r="D33" s="19" t="s">
        <v>52</v>
      </c>
      <c r="E33" s="19" t="s">
        <v>52</v>
      </c>
      <c r="F33" s="41" t="s">
        <v>118</v>
      </c>
      <c r="G33" s="18"/>
      <c r="H33" s="18">
        <v>5.5</v>
      </c>
      <c r="I33" s="18">
        <v>5.5</v>
      </c>
      <c r="J33" s="18">
        <v>5.5</v>
      </c>
      <c r="K33" s="28" t="s">
        <v>125</v>
      </c>
      <c r="L33" s="18"/>
      <c r="M33" s="6"/>
      <c r="N33" s="18"/>
      <c r="O33" s="29"/>
      <c r="P33" s="29"/>
      <c r="Q33" s="40" t="s">
        <v>132</v>
      </c>
    </row>
    <row r="34" spans="2:17" ht="178.5" x14ac:dyDescent="0.25">
      <c r="B34" s="18">
        <v>7</v>
      </c>
      <c r="C34" s="32" t="s">
        <v>37</v>
      </c>
      <c r="D34" s="19" t="s">
        <v>52</v>
      </c>
      <c r="E34" s="19" t="s">
        <v>52</v>
      </c>
      <c r="F34" s="41" t="s">
        <v>68</v>
      </c>
      <c r="G34" s="18"/>
      <c r="H34" s="18">
        <v>126.2</v>
      </c>
      <c r="I34" s="18">
        <f>H34</f>
        <v>126.2</v>
      </c>
      <c r="J34" s="18">
        <f>I34</f>
        <v>126.2</v>
      </c>
      <c r="K34" s="28" t="s">
        <v>125</v>
      </c>
      <c r="L34" s="18"/>
      <c r="M34" s="6"/>
      <c r="N34" s="18"/>
      <c r="O34" s="29"/>
      <c r="P34" s="29"/>
      <c r="Q34" s="40" t="s">
        <v>132</v>
      </c>
    </row>
    <row r="35" spans="2:17" x14ac:dyDescent="0.25">
      <c r="B35" s="66" t="s">
        <v>59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2:17" x14ac:dyDescent="0.25">
      <c r="B36" s="69" t="s">
        <v>49</v>
      </c>
      <c r="C36" s="70"/>
      <c r="D36" s="70"/>
      <c r="E36" s="70"/>
      <c r="F36" s="70"/>
      <c r="G36" s="71"/>
      <c r="H36" s="34">
        <f>H30</f>
        <v>0</v>
      </c>
      <c r="I36" s="34">
        <f t="shared" ref="I36:J36" si="0">I30</f>
        <v>155</v>
      </c>
      <c r="J36" s="34">
        <f t="shared" si="0"/>
        <v>0</v>
      </c>
      <c r="K36" s="34"/>
      <c r="L36" s="34"/>
      <c r="M36" s="35"/>
      <c r="N36" s="34">
        <f>H36</f>
        <v>0</v>
      </c>
      <c r="O36" s="35">
        <f>I36</f>
        <v>155</v>
      </c>
      <c r="P36" s="34">
        <f>J36</f>
        <v>0</v>
      </c>
      <c r="Q36" s="36"/>
    </row>
    <row r="37" spans="2:17" x14ac:dyDescent="0.25">
      <c r="B37" s="69" t="s">
        <v>37</v>
      </c>
      <c r="C37" s="70"/>
      <c r="D37" s="70"/>
      <c r="E37" s="70"/>
      <c r="F37" s="70"/>
      <c r="G37" s="71"/>
      <c r="H37" s="34">
        <f>H28+H32+HH3127+H31+H34+H33+H29</f>
        <v>216.7</v>
      </c>
      <c r="I37" s="34">
        <f>I28+I32+HI3127+I31+I34+I33+I29</f>
        <v>212.6</v>
      </c>
      <c r="J37" s="34">
        <f>J28+J32+HJ3127+J31+J34+J33+J29</f>
        <v>246.70000000000002</v>
      </c>
      <c r="K37" s="34"/>
      <c r="L37" s="34"/>
      <c r="M37" s="35"/>
      <c r="N37" s="34">
        <f t="shared" ref="N37" si="1">H37</f>
        <v>216.7</v>
      </c>
      <c r="O37" s="35">
        <f t="shared" ref="O37:O38" si="2">I37</f>
        <v>212.6</v>
      </c>
      <c r="P37" s="34">
        <f t="shared" ref="P37:P38" si="3">J37</f>
        <v>246.70000000000002</v>
      </c>
      <c r="Q37" s="36"/>
    </row>
    <row r="38" spans="2:17" x14ac:dyDescent="0.25">
      <c r="B38" s="82" t="s">
        <v>20</v>
      </c>
      <c r="C38" s="83"/>
      <c r="D38" s="83"/>
      <c r="E38" s="83"/>
      <c r="F38" s="83"/>
      <c r="G38" s="84"/>
      <c r="H38" s="34">
        <f>H36+H37</f>
        <v>216.7</v>
      </c>
      <c r="I38" s="34">
        <f t="shared" ref="I38:J38" si="4">I36+I37</f>
        <v>367.6</v>
      </c>
      <c r="J38" s="34">
        <f t="shared" si="4"/>
        <v>246.70000000000002</v>
      </c>
      <c r="K38" s="34"/>
      <c r="L38" s="34"/>
      <c r="M38" s="35"/>
      <c r="N38" s="34">
        <f>H38</f>
        <v>216.7</v>
      </c>
      <c r="O38" s="35">
        <f t="shared" si="2"/>
        <v>367.6</v>
      </c>
      <c r="P38" s="34">
        <f t="shared" si="3"/>
        <v>246.70000000000002</v>
      </c>
      <c r="Q38" s="36"/>
    </row>
    <row r="39" spans="2:17" x14ac:dyDescent="0.25">
      <c r="B39" s="76" t="s">
        <v>22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</row>
    <row r="40" spans="2:17" x14ac:dyDescent="0.25">
      <c r="B40" s="63" t="s">
        <v>35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</row>
    <row r="41" spans="2:17" x14ac:dyDescent="0.25">
      <c r="B41" s="23"/>
      <c r="C41" s="23"/>
      <c r="D41" s="23"/>
      <c r="E41" s="23"/>
      <c r="F41" s="7"/>
      <c r="G41" s="23"/>
      <c r="H41" s="23"/>
      <c r="I41" s="23"/>
      <c r="J41" s="23"/>
      <c r="K41" s="23"/>
      <c r="L41" s="23"/>
      <c r="M41" s="7"/>
      <c r="N41" s="23"/>
      <c r="O41" s="7"/>
      <c r="P41" s="23"/>
      <c r="Q41" s="24"/>
    </row>
    <row r="42" spans="2:17" x14ac:dyDescent="0.25">
      <c r="B42" s="63" t="s">
        <v>19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2:17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20"/>
      <c r="L43" s="20"/>
      <c r="M43" s="21"/>
      <c r="N43" s="20"/>
      <c r="O43" s="21"/>
      <c r="P43" s="20"/>
      <c r="Q43" s="22"/>
    </row>
    <row r="44" spans="2:17" x14ac:dyDescent="0.25">
      <c r="B44" s="63" t="s">
        <v>36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</row>
    <row r="45" spans="2:17" x14ac:dyDescent="0.25">
      <c r="B45" s="23"/>
      <c r="C45" s="23"/>
      <c r="D45" s="23"/>
      <c r="E45" s="23"/>
      <c r="F45" s="7"/>
      <c r="G45" s="23"/>
      <c r="H45" s="23"/>
      <c r="I45" s="23"/>
      <c r="J45" s="23"/>
      <c r="K45" s="23"/>
      <c r="L45" s="23"/>
      <c r="M45" s="7"/>
      <c r="N45" s="23"/>
      <c r="O45" s="7"/>
      <c r="P45" s="23"/>
      <c r="Q45" s="24"/>
    </row>
    <row r="46" spans="2:17" x14ac:dyDescent="0.25">
      <c r="B46" s="63" t="s">
        <v>20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</row>
    <row r="47" spans="2:17" ht="178.5" x14ac:dyDescent="0.25">
      <c r="B47" s="18">
        <v>8</v>
      </c>
      <c r="C47" s="33" t="s">
        <v>37</v>
      </c>
      <c r="D47" s="19" t="s">
        <v>52</v>
      </c>
      <c r="E47" s="19" t="s">
        <v>52</v>
      </c>
      <c r="F47" s="41" t="s">
        <v>93</v>
      </c>
      <c r="G47" s="18"/>
      <c r="H47" s="18">
        <v>73.2</v>
      </c>
      <c r="I47" s="18">
        <v>73.2</v>
      </c>
      <c r="J47" s="18">
        <v>73.2</v>
      </c>
      <c r="K47" s="28" t="s">
        <v>125</v>
      </c>
      <c r="L47" s="18" t="s">
        <v>39</v>
      </c>
      <c r="M47" s="6"/>
      <c r="N47" s="18">
        <f>H47</f>
        <v>73.2</v>
      </c>
      <c r="O47" s="29">
        <f>I47</f>
        <v>73.2</v>
      </c>
      <c r="P47" s="29">
        <f>J47</f>
        <v>73.2</v>
      </c>
      <c r="Q47" s="40" t="s">
        <v>132</v>
      </c>
    </row>
    <row r="48" spans="2:17" ht="178.5" x14ac:dyDescent="0.25">
      <c r="B48" s="18">
        <v>9</v>
      </c>
      <c r="C48" s="33" t="s">
        <v>37</v>
      </c>
      <c r="D48" s="19" t="s">
        <v>52</v>
      </c>
      <c r="E48" s="19" t="s">
        <v>52</v>
      </c>
      <c r="F48" s="41" t="s">
        <v>96</v>
      </c>
      <c r="G48" s="18"/>
      <c r="H48" s="18">
        <v>60</v>
      </c>
      <c r="I48" s="18">
        <v>60</v>
      </c>
      <c r="J48" s="18">
        <v>60</v>
      </c>
      <c r="K48" s="28" t="s">
        <v>125</v>
      </c>
      <c r="L48" s="18" t="s">
        <v>39</v>
      </c>
      <c r="M48" s="6"/>
      <c r="N48" s="18">
        <f t="shared" ref="N48:N50" si="5">H48</f>
        <v>60</v>
      </c>
      <c r="O48" s="29">
        <f t="shared" ref="O48:O50" si="6">I48</f>
        <v>60</v>
      </c>
      <c r="P48" s="29">
        <f t="shared" ref="P48:P50" si="7">J48</f>
        <v>60</v>
      </c>
      <c r="Q48" s="40" t="s">
        <v>132</v>
      </c>
    </row>
    <row r="49" spans="2:17" x14ac:dyDescent="0.25">
      <c r="B49" s="66" t="s">
        <v>59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</row>
    <row r="50" spans="2:17" x14ac:dyDescent="0.25">
      <c r="B50" s="69" t="s">
        <v>37</v>
      </c>
      <c r="C50" s="70"/>
      <c r="D50" s="70"/>
      <c r="E50" s="70"/>
      <c r="F50" s="70"/>
      <c r="G50" s="71"/>
      <c r="H50" s="51">
        <f>H47+H48</f>
        <v>133.19999999999999</v>
      </c>
      <c r="I50" s="51">
        <f t="shared" ref="I50:J50" si="8">I47+I48</f>
        <v>133.19999999999999</v>
      </c>
      <c r="J50" s="51">
        <f t="shared" si="8"/>
        <v>133.19999999999999</v>
      </c>
      <c r="K50" s="51" t="s">
        <v>131</v>
      </c>
      <c r="L50" s="51" t="s">
        <v>131</v>
      </c>
      <c r="M50" s="52" t="s">
        <v>131</v>
      </c>
      <c r="N50" s="37">
        <f t="shared" si="5"/>
        <v>133.19999999999999</v>
      </c>
      <c r="O50" s="38">
        <f t="shared" si="6"/>
        <v>133.19999999999999</v>
      </c>
      <c r="P50" s="38">
        <f t="shared" si="7"/>
        <v>133.19999999999999</v>
      </c>
      <c r="Q50" s="53"/>
    </row>
    <row r="51" spans="2:17" x14ac:dyDescent="0.25">
      <c r="B51" s="76" t="s">
        <v>23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17" x14ac:dyDescent="0.25">
      <c r="B52" s="79" t="s">
        <v>35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2:17" x14ac:dyDescent="0.25">
      <c r="B53" s="20"/>
      <c r="C53" s="20"/>
      <c r="D53" s="20"/>
      <c r="E53" s="20"/>
      <c r="F53" s="21"/>
      <c r="G53" s="20"/>
      <c r="H53" s="20"/>
      <c r="I53" s="20"/>
      <c r="J53" s="20"/>
      <c r="K53" s="20"/>
      <c r="L53" s="20"/>
      <c r="M53" s="21"/>
      <c r="N53" s="20"/>
      <c r="O53" s="21"/>
      <c r="P53" s="20"/>
      <c r="Q53" s="22"/>
    </row>
    <row r="54" spans="2:17" x14ac:dyDescent="0.25">
      <c r="B54" s="63" t="s">
        <v>19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2:17" x14ac:dyDescent="0.25">
      <c r="B55" s="20"/>
      <c r="C55" s="20"/>
      <c r="D55" s="20"/>
      <c r="E55" s="20"/>
      <c r="F55" s="21"/>
      <c r="G55" s="20"/>
      <c r="H55" s="20"/>
      <c r="I55" s="20"/>
      <c r="J55" s="20"/>
      <c r="K55" s="20"/>
      <c r="L55" s="20"/>
      <c r="M55" s="21"/>
      <c r="N55" s="20"/>
      <c r="O55" s="21"/>
      <c r="P55" s="20"/>
      <c r="Q55" s="22"/>
    </row>
    <row r="56" spans="2:17" x14ac:dyDescent="0.25">
      <c r="B56" s="63" t="s">
        <v>36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</row>
    <row r="57" spans="2:17" x14ac:dyDescent="0.25">
      <c r="B57" s="23"/>
      <c r="C57" s="23"/>
      <c r="D57" s="23"/>
      <c r="E57" s="23"/>
      <c r="F57" s="7"/>
      <c r="G57" s="23"/>
      <c r="H57" s="23"/>
      <c r="I57" s="23"/>
      <c r="J57" s="23"/>
      <c r="K57" s="23"/>
      <c r="L57" s="23"/>
      <c r="M57" s="7"/>
      <c r="N57" s="23"/>
      <c r="O57" s="7"/>
      <c r="P57" s="23"/>
      <c r="Q57" s="24"/>
    </row>
    <row r="58" spans="2:17" x14ac:dyDescent="0.25">
      <c r="B58" s="63" t="s">
        <v>20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2:17" x14ac:dyDescent="0.25">
      <c r="B59" s="23"/>
      <c r="C59" s="23"/>
      <c r="D59" s="23"/>
      <c r="E59" s="23"/>
      <c r="F59" s="7"/>
      <c r="G59" s="23"/>
      <c r="H59" s="23"/>
      <c r="I59" s="23"/>
      <c r="J59" s="23"/>
      <c r="K59" s="23"/>
      <c r="L59" s="23"/>
      <c r="M59" s="7"/>
      <c r="N59" s="23"/>
      <c r="O59" s="7"/>
      <c r="P59" s="23"/>
      <c r="Q59" s="24"/>
    </row>
    <row r="60" spans="2:17" x14ac:dyDescent="0.25">
      <c r="B60" s="76" t="s">
        <v>24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8"/>
    </row>
    <row r="61" spans="2:17" x14ac:dyDescent="0.25">
      <c r="B61" s="79" t="s">
        <v>35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1"/>
    </row>
    <row r="62" spans="2:17" x14ac:dyDescent="0.25">
      <c r="B62" s="23"/>
      <c r="C62" s="23"/>
      <c r="D62" s="20"/>
      <c r="E62" s="23"/>
      <c r="F62" s="7"/>
      <c r="G62" s="23"/>
      <c r="H62" s="23"/>
      <c r="I62" s="23"/>
      <c r="J62" s="23"/>
      <c r="K62" s="23"/>
      <c r="L62" s="23"/>
      <c r="M62" s="7"/>
      <c r="N62" s="23"/>
      <c r="O62" s="7"/>
      <c r="P62" s="23"/>
      <c r="Q62" s="24"/>
    </row>
    <row r="63" spans="2:17" x14ac:dyDescent="0.25">
      <c r="B63" s="63" t="s">
        <v>19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  <row r="64" spans="2:17" x14ac:dyDescent="0.25">
      <c r="B64" s="20"/>
      <c r="C64" s="20"/>
      <c r="D64" s="20"/>
      <c r="E64" s="20"/>
      <c r="F64" s="21"/>
      <c r="G64" s="20"/>
      <c r="H64" s="20"/>
      <c r="I64" s="20"/>
      <c r="J64" s="20"/>
      <c r="K64" s="20"/>
      <c r="L64" s="20"/>
      <c r="M64" s="21"/>
      <c r="N64" s="20"/>
      <c r="O64" s="21"/>
      <c r="P64" s="20"/>
      <c r="Q64" s="22"/>
    </row>
    <row r="65" spans="2:17" x14ac:dyDescent="0.25">
      <c r="B65" s="79" t="s">
        <v>36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</row>
    <row r="66" spans="2:17" ht="178.5" x14ac:dyDescent="0.25">
      <c r="B66" s="18">
        <v>10</v>
      </c>
      <c r="C66" s="33" t="s">
        <v>37</v>
      </c>
      <c r="D66" s="19" t="s">
        <v>52</v>
      </c>
      <c r="E66" s="19" t="s">
        <v>52</v>
      </c>
      <c r="F66" s="50" t="s">
        <v>75</v>
      </c>
      <c r="G66" s="18"/>
      <c r="H66" s="18">
        <v>32.799999999999997</v>
      </c>
      <c r="I66" s="18">
        <v>32.799999999999997</v>
      </c>
      <c r="J66" s="18">
        <v>32.799999999999997</v>
      </c>
      <c r="K66" s="28" t="s">
        <v>125</v>
      </c>
      <c r="L66" s="18"/>
      <c r="M66" s="6"/>
      <c r="N66" s="18"/>
      <c r="O66" s="29"/>
      <c r="P66" s="29"/>
      <c r="Q66" s="40" t="s">
        <v>132</v>
      </c>
    </row>
    <row r="67" spans="2:17" ht="178.5" x14ac:dyDescent="0.25">
      <c r="B67" s="18">
        <v>11</v>
      </c>
      <c r="C67" s="33" t="s">
        <v>37</v>
      </c>
      <c r="D67" s="19" t="s">
        <v>52</v>
      </c>
      <c r="E67" s="19" t="s">
        <v>52</v>
      </c>
      <c r="F67" s="41" t="s">
        <v>58</v>
      </c>
      <c r="G67" s="18"/>
      <c r="H67" s="18">
        <v>24</v>
      </c>
      <c r="I67" s="18">
        <v>24</v>
      </c>
      <c r="J67" s="18">
        <v>24</v>
      </c>
      <c r="K67" s="28" t="s">
        <v>125</v>
      </c>
      <c r="L67" s="18"/>
      <c r="M67" s="6"/>
      <c r="N67" s="18"/>
      <c r="O67" s="29"/>
      <c r="P67" s="29"/>
      <c r="Q67" s="40" t="s">
        <v>132</v>
      </c>
    </row>
    <row r="68" spans="2:17" ht="178.5" x14ac:dyDescent="0.25">
      <c r="B68" s="18">
        <v>12</v>
      </c>
      <c r="C68" s="33" t="s">
        <v>37</v>
      </c>
      <c r="D68" s="19" t="s">
        <v>52</v>
      </c>
      <c r="E68" s="19" t="s">
        <v>52</v>
      </c>
      <c r="F68" s="41" t="s">
        <v>117</v>
      </c>
      <c r="G68" s="18"/>
      <c r="H68" s="18">
        <v>36.799999999999997</v>
      </c>
      <c r="I68" s="18">
        <v>76.8</v>
      </c>
      <c r="J68" s="18">
        <v>36.799999999999997</v>
      </c>
      <c r="K68" s="28" t="s">
        <v>125</v>
      </c>
      <c r="L68" s="18"/>
      <c r="M68" s="6"/>
      <c r="N68" s="18"/>
      <c r="O68" s="29"/>
      <c r="P68" s="29"/>
      <c r="Q68" s="40" t="s">
        <v>132</v>
      </c>
    </row>
    <row r="69" spans="2:17" x14ac:dyDescent="0.25">
      <c r="B69" s="66" t="s">
        <v>59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8"/>
    </row>
    <row r="70" spans="2:17" x14ac:dyDescent="0.25">
      <c r="B70" s="69" t="s">
        <v>37</v>
      </c>
      <c r="C70" s="70"/>
      <c r="D70" s="70"/>
      <c r="E70" s="70"/>
      <c r="F70" s="70"/>
      <c r="G70" s="71"/>
      <c r="H70" s="51">
        <f>H66+H67+H68</f>
        <v>93.6</v>
      </c>
      <c r="I70" s="51">
        <f t="shared" ref="I70:J70" si="9">I66+I67+I68</f>
        <v>133.6</v>
      </c>
      <c r="J70" s="51">
        <f t="shared" si="9"/>
        <v>93.6</v>
      </c>
      <c r="K70" s="51" t="s">
        <v>131</v>
      </c>
      <c r="L70" s="51" t="s">
        <v>131</v>
      </c>
      <c r="M70" s="52" t="s">
        <v>131</v>
      </c>
      <c r="N70" s="37">
        <f t="shared" ref="N70" si="10">H70</f>
        <v>93.6</v>
      </c>
      <c r="O70" s="38">
        <f t="shared" ref="O70" si="11">I70</f>
        <v>133.6</v>
      </c>
      <c r="P70" s="38">
        <f t="shared" ref="P70" si="12">J70</f>
        <v>93.6</v>
      </c>
      <c r="Q70" s="53"/>
    </row>
    <row r="71" spans="2:17" x14ac:dyDescent="0.25">
      <c r="B71" s="66" t="s">
        <v>38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8"/>
    </row>
    <row r="72" spans="2:17" x14ac:dyDescent="0.25">
      <c r="B72" s="69" t="s">
        <v>50</v>
      </c>
      <c r="C72" s="70"/>
      <c r="D72" s="70"/>
      <c r="E72" s="70"/>
      <c r="F72" s="70"/>
      <c r="G72" s="71"/>
      <c r="H72" s="51">
        <f>H36</f>
        <v>0</v>
      </c>
      <c r="I72" s="51">
        <f>I36</f>
        <v>155</v>
      </c>
      <c r="J72" s="51">
        <f>J36</f>
        <v>0</v>
      </c>
      <c r="K72" s="51"/>
      <c r="L72" s="51"/>
      <c r="M72" s="52"/>
      <c r="N72" s="51">
        <f>H72</f>
        <v>0</v>
      </c>
      <c r="O72" s="52">
        <f>I72</f>
        <v>155</v>
      </c>
      <c r="P72" s="51">
        <f>J72</f>
        <v>0</v>
      </c>
      <c r="Q72" s="53"/>
    </row>
    <row r="73" spans="2:17" x14ac:dyDescent="0.25">
      <c r="B73" s="69" t="s">
        <v>60</v>
      </c>
      <c r="C73" s="70"/>
      <c r="D73" s="70"/>
      <c r="E73" s="70"/>
      <c r="F73" s="70"/>
      <c r="G73" s="71"/>
      <c r="H73" s="51"/>
      <c r="I73" s="51"/>
      <c r="J73" s="51"/>
      <c r="K73" s="51"/>
      <c r="L73" s="51"/>
      <c r="M73" s="52"/>
      <c r="N73" s="51">
        <f t="shared" ref="N73:N76" si="13">H73</f>
        <v>0</v>
      </c>
      <c r="O73" s="52">
        <f t="shared" ref="O73:O76" si="14">I73</f>
        <v>0</v>
      </c>
      <c r="P73" s="51">
        <f t="shared" ref="P73:P76" si="15">J73</f>
        <v>0</v>
      </c>
      <c r="Q73" s="53"/>
    </row>
    <row r="74" spans="2:17" x14ac:dyDescent="0.25">
      <c r="B74" s="69" t="s">
        <v>51</v>
      </c>
      <c r="C74" s="70"/>
      <c r="D74" s="70"/>
      <c r="E74" s="70"/>
      <c r="F74" s="70"/>
      <c r="G74" s="71"/>
      <c r="H74" s="51"/>
      <c r="I74" s="51"/>
      <c r="J74" s="51"/>
      <c r="K74" s="51"/>
      <c r="L74" s="51"/>
      <c r="M74" s="52"/>
      <c r="N74" s="51">
        <f t="shared" si="13"/>
        <v>0</v>
      </c>
      <c r="O74" s="52">
        <f t="shared" si="14"/>
        <v>0</v>
      </c>
      <c r="P74" s="51">
        <f t="shared" si="15"/>
        <v>0</v>
      </c>
      <c r="Q74" s="53"/>
    </row>
    <row r="75" spans="2:17" x14ac:dyDescent="0.25">
      <c r="B75" s="69" t="s">
        <v>37</v>
      </c>
      <c r="C75" s="70"/>
      <c r="D75" s="70"/>
      <c r="E75" s="70"/>
      <c r="F75" s="70"/>
      <c r="G75" s="71"/>
      <c r="H75" s="51">
        <f>H70+H50+H37</f>
        <v>443.5</v>
      </c>
      <c r="I75" s="51">
        <f t="shared" ref="I75:J75" si="16">I70+I50+I37</f>
        <v>479.4</v>
      </c>
      <c r="J75" s="51">
        <f t="shared" si="16"/>
        <v>473.5</v>
      </c>
      <c r="K75" s="51"/>
      <c r="L75" s="51"/>
      <c r="M75" s="52"/>
      <c r="N75" s="51">
        <f t="shared" si="13"/>
        <v>443.5</v>
      </c>
      <c r="O75" s="52">
        <f t="shared" si="14"/>
        <v>479.4</v>
      </c>
      <c r="P75" s="51">
        <f t="shared" si="15"/>
        <v>473.5</v>
      </c>
      <c r="Q75" s="53"/>
    </row>
    <row r="76" spans="2:17" x14ac:dyDescent="0.25">
      <c r="B76" s="100" t="s">
        <v>61</v>
      </c>
      <c r="C76" s="101"/>
      <c r="D76" s="101"/>
      <c r="E76" s="101"/>
      <c r="F76" s="101"/>
      <c r="G76" s="102"/>
      <c r="H76" s="51">
        <f>H72+H73+H74+H75</f>
        <v>443.5</v>
      </c>
      <c r="I76" s="51">
        <f t="shared" ref="I76:J76" si="17">I72+I73+I74+I75</f>
        <v>634.4</v>
      </c>
      <c r="J76" s="51">
        <f t="shared" si="17"/>
        <v>473.5</v>
      </c>
      <c r="K76" s="51"/>
      <c r="L76" s="51"/>
      <c r="M76" s="52"/>
      <c r="N76" s="51">
        <f t="shared" si="13"/>
        <v>443.5</v>
      </c>
      <c r="O76" s="52">
        <f t="shared" si="14"/>
        <v>634.4</v>
      </c>
      <c r="P76" s="51">
        <f t="shared" si="15"/>
        <v>473.5</v>
      </c>
      <c r="Q76" s="53"/>
    </row>
    <row r="79" spans="2:17" x14ac:dyDescent="0.25">
      <c r="B79" t="s">
        <v>133</v>
      </c>
    </row>
  </sheetData>
  <mergeCells count="61">
    <mergeCell ref="M1:Q1"/>
    <mergeCell ref="M2:Q2"/>
    <mergeCell ref="M3:Q3"/>
    <mergeCell ref="B75:G75"/>
    <mergeCell ref="B76:G76"/>
    <mergeCell ref="B69:Q69"/>
    <mergeCell ref="B70:G70"/>
    <mergeCell ref="B72:G72"/>
    <mergeCell ref="B73:G73"/>
    <mergeCell ref="B74:G74"/>
    <mergeCell ref="B39:Q39"/>
    <mergeCell ref="B40:Q40"/>
    <mergeCell ref="H10:J10"/>
    <mergeCell ref="K10:P10"/>
    <mergeCell ref="N11:P11"/>
    <mergeCell ref="Q10:Q12"/>
    <mergeCell ref="B13:Q13"/>
    <mergeCell ref="I11:I12"/>
    <mergeCell ref="J11:J12"/>
    <mergeCell ref="K11:K12"/>
    <mergeCell ref="L11:L12"/>
    <mergeCell ref="B10:B12"/>
    <mergeCell ref="C10:C12"/>
    <mergeCell ref="G10:G12"/>
    <mergeCell ref="B51:Q51"/>
    <mergeCell ref="B52:Q52"/>
    <mergeCell ref="B54:Q54"/>
    <mergeCell ref="B42:Q42"/>
    <mergeCell ref="B14:Q14"/>
    <mergeCell ref="B16:Q16"/>
    <mergeCell ref="B18:Q18"/>
    <mergeCell ref="B20:Q20"/>
    <mergeCell ref="B22:Q22"/>
    <mergeCell ref="B23:Q23"/>
    <mergeCell ref="B36:G36"/>
    <mergeCell ref="B37:G37"/>
    <mergeCell ref="B38:G38"/>
    <mergeCell ref="B25:Q25"/>
    <mergeCell ref="B27:Q27"/>
    <mergeCell ref="B35:Q35"/>
    <mergeCell ref="B56:Q56"/>
    <mergeCell ref="B49:Q49"/>
    <mergeCell ref="B50:G50"/>
    <mergeCell ref="M11:M12"/>
    <mergeCell ref="B71:Q71"/>
    <mergeCell ref="D11:D12"/>
    <mergeCell ref="E11:E12"/>
    <mergeCell ref="F11:F12"/>
    <mergeCell ref="H11:H12"/>
    <mergeCell ref="B58:Q58"/>
    <mergeCell ref="B60:Q60"/>
    <mergeCell ref="B61:Q61"/>
    <mergeCell ref="B63:Q63"/>
    <mergeCell ref="B65:Q65"/>
    <mergeCell ref="B44:Q44"/>
    <mergeCell ref="B46:Q46"/>
    <mergeCell ref="B4:Q4"/>
    <mergeCell ref="B5:Q5"/>
    <mergeCell ref="P7:Q7"/>
    <mergeCell ref="P6:Q6"/>
    <mergeCell ref="F6:M6"/>
  </mergeCells>
  <pageMargins left="0.23622047244094488" right="0.23622047244094488" top="0.74803149606299213" bottom="0.74803149606299213" header="0.31496062992125984" footer="0.31496062992125984"/>
  <pageSetup paperSize="9" scale="8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31" sqref="G31"/>
    </sheetView>
  </sheetViews>
  <sheetFormatPr defaultRowHeight="15" x14ac:dyDescent="0.25"/>
  <cols>
    <col min="1" max="1" width="14.7109375" customWidth="1"/>
    <col min="2" max="2" width="18.85546875" customWidth="1"/>
    <col min="3" max="3" width="20.5703125" customWidth="1"/>
    <col min="4" max="4" width="12.5703125" customWidth="1"/>
    <col min="5" max="5" width="16.28515625" customWidth="1"/>
    <col min="6" max="6" width="16.42578125" customWidth="1"/>
    <col min="7" max="7" width="13.7109375" customWidth="1"/>
    <col min="8" max="8" width="17.28515625" customWidth="1"/>
  </cols>
  <sheetData>
    <row r="1" spans="1:10" ht="15.75" x14ac:dyDescent="0.25">
      <c r="A1" s="56" t="s">
        <v>40</v>
      </c>
      <c r="B1" s="56"/>
      <c r="C1" s="56"/>
      <c r="D1" s="56"/>
      <c r="E1" s="56"/>
      <c r="F1" s="56"/>
      <c r="G1" s="56"/>
      <c r="H1" s="56"/>
    </row>
    <row r="2" spans="1:10" ht="15.75" x14ac:dyDescent="0.25">
      <c r="A2" s="56" t="s">
        <v>41</v>
      </c>
      <c r="B2" s="56"/>
      <c r="C2" s="56"/>
      <c r="D2" s="56"/>
      <c r="E2" s="56"/>
      <c r="F2" s="56"/>
      <c r="G2" s="56"/>
      <c r="H2" s="56"/>
    </row>
    <row r="3" spans="1:10" ht="15.75" x14ac:dyDescent="0.25">
      <c r="A3" s="10"/>
      <c r="B3" s="10"/>
      <c r="C3" s="10"/>
      <c r="D3" s="10"/>
      <c r="E3" s="61"/>
      <c r="F3" s="62"/>
      <c r="G3" s="62"/>
      <c r="H3" s="62"/>
    </row>
    <row r="4" spans="1:10" ht="15.75" x14ac:dyDescent="0.25">
      <c r="A4" s="10"/>
      <c r="B4" s="10"/>
      <c r="C4" s="10"/>
      <c r="D4" s="10"/>
      <c r="E4" s="14"/>
      <c r="F4" s="25"/>
      <c r="G4" s="12" t="s">
        <v>27</v>
      </c>
      <c r="H4" s="55">
        <v>43209</v>
      </c>
    </row>
    <row r="5" spans="1:10" ht="15.75" x14ac:dyDescent="0.25">
      <c r="A5" s="10"/>
      <c r="B5" s="10"/>
      <c r="C5" s="10"/>
      <c r="D5" s="10"/>
      <c r="E5" s="14"/>
      <c r="F5" s="25"/>
      <c r="G5" s="11" t="s">
        <v>28</v>
      </c>
      <c r="H5" s="8" t="s">
        <v>29</v>
      </c>
    </row>
    <row r="6" spans="1:10" ht="14.25" customHeight="1" x14ac:dyDescent="0.25">
      <c r="A6" s="10"/>
      <c r="B6" s="15"/>
    </row>
    <row r="7" spans="1:10" ht="31.5" customHeight="1" x14ac:dyDescent="0.25">
      <c r="A7" s="91" t="s">
        <v>0</v>
      </c>
      <c r="B7" s="91" t="s">
        <v>44</v>
      </c>
      <c r="C7" s="97" t="s">
        <v>42</v>
      </c>
      <c r="D7" s="91" t="s">
        <v>43</v>
      </c>
      <c r="E7" s="85" t="s">
        <v>16</v>
      </c>
      <c r="F7" s="86"/>
      <c r="G7" s="87"/>
      <c r="H7" s="91" t="s">
        <v>45</v>
      </c>
    </row>
    <row r="8" spans="1:10" x14ac:dyDescent="0.25">
      <c r="A8" s="92"/>
      <c r="B8" s="92"/>
      <c r="C8" s="98"/>
      <c r="D8" s="92"/>
      <c r="E8" s="94" t="s">
        <v>7</v>
      </c>
      <c r="F8" s="94" t="s">
        <v>8</v>
      </c>
      <c r="G8" s="94" t="s">
        <v>9</v>
      </c>
      <c r="H8" s="92"/>
    </row>
    <row r="9" spans="1:10" ht="36.75" customHeight="1" x14ac:dyDescent="0.25">
      <c r="A9" s="96"/>
      <c r="B9" s="96"/>
      <c r="C9" s="99"/>
      <c r="D9" s="96"/>
      <c r="E9" s="95"/>
      <c r="F9" s="95"/>
      <c r="G9" s="95"/>
      <c r="H9" s="96"/>
      <c r="I9" s="26"/>
    </row>
    <row r="10" spans="1:10" ht="78" customHeight="1" x14ac:dyDescent="0.25">
      <c r="A10" s="29">
        <v>1</v>
      </c>
      <c r="B10" s="29" t="str">
        <f>Лист1!C28</f>
        <v>Эксплуатация</v>
      </c>
      <c r="C10" s="40" t="str">
        <f>Лист1!F28</f>
        <v>Эксплуатация официального сайта Комитета ветеринарии с Госветинспекцией Республики Алтай</v>
      </c>
      <c r="D10" s="18" t="s">
        <v>62</v>
      </c>
      <c r="E10" s="18">
        <v>4.0999999999999996</v>
      </c>
      <c r="F10" s="18"/>
      <c r="G10" s="18">
        <f>Лист1!J28</f>
        <v>34.1</v>
      </c>
      <c r="H10" s="19"/>
      <c r="I10" s="26"/>
    </row>
    <row r="11" spans="1:10" ht="101.25" customHeight="1" x14ac:dyDescent="0.25">
      <c r="A11" s="29">
        <v>2</v>
      </c>
      <c r="B11" s="29" t="str">
        <f>Лист1!C29</f>
        <v>Эксплуатация</v>
      </c>
      <c r="C11" s="41" t="s">
        <v>121</v>
      </c>
      <c r="D11" s="40" t="s">
        <v>63</v>
      </c>
      <c r="E11" s="18">
        <v>60</v>
      </c>
      <c r="F11" s="18">
        <v>60</v>
      </c>
      <c r="G11" s="18">
        <v>60</v>
      </c>
      <c r="H11" s="19"/>
      <c r="I11" s="2"/>
    </row>
    <row r="12" spans="1:10" ht="95.25" customHeight="1" x14ac:dyDescent="0.25">
      <c r="A12" s="29">
        <v>3</v>
      </c>
      <c r="B12" s="29" t="s">
        <v>60</v>
      </c>
      <c r="C12" s="40" t="s">
        <v>57</v>
      </c>
      <c r="D12" s="18" t="s">
        <v>62</v>
      </c>
      <c r="E12" s="19"/>
      <c r="F12" s="18">
        <v>75</v>
      </c>
      <c r="G12" s="19"/>
      <c r="H12" s="19"/>
      <c r="I12" s="2"/>
    </row>
    <row r="13" spans="1:10" ht="76.5" x14ac:dyDescent="0.25">
      <c r="A13" s="29">
        <v>3</v>
      </c>
      <c r="B13" s="29" t="s">
        <v>60</v>
      </c>
      <c r="C13" s="41" t="s">
        <v>56</v>
      </c>
      <c r="D13" s="18" t="s">
        <v>62</v>
      </c>
      <c r="E13" s="19"/>
      <c r="F13" s="18">
        <v>50</v>
      </c>
      <c r="G13" s="19"/>
      <c r="H13" s="19"/>
      <c r="I13" s="2"/>
    </row>
    <row r="14" spans="1:10" ht="76.5" x14ac:dyDescent="0.25">
      <c r="A14" s="29">
        <v>3</v>
      </c>
      <c r="B14" s="29" t="s">
        <v>60</v>
      </c>
      <c r="C14" s="41" t="s">
        <v>66</v>
      </c>
      <c r="D14" s="40" t="s">
        <v>62</v>
      </c>
      <c r="E14" s="18"/>
      <c r="F14" s="18">
        <v>30</v>
      </c>
      <c r="G14" s="18"/>
      <c r="H14" s="18"/>
      <c r="J14" s="49"/>
    </row>
    <row r="15" spans="1:10" ht="38.25" x14ac:dyDescent="0.25">
      <c r="A15" s="29">
        <v>4</v>
      </c>
      <c r="B15" s="29" t="str">
        <f>B14</f>
        <v>Развитие</v>
      </c>
      <c r="C15" s="27" t="s">
        <v>71</v>
      </c>
      <c r="D15" s="18" t="s">
        <v>64</v>
      </c>
      <c r="E15" s="18">
        <v>6.6</v>
      </c>
      <c r="F15" s="18">
        <v>6.6</v>
      </c>
      <c r="G15" s="18">
        <v>6.6</v>
      </c>
      <c r="H15" s="19"/>
    </row>
    <row r="16" spans="1:10" ht="118.5" customHeight="1" x14ac:dyDescent="0.25">
      <c r="A16" s="29">
        <v>5</v>
      </c>
      <c r="B16" s="29" t="str">
        <f>Лист1!C34</f>
        <v>Эксплуатация</v>
      </c>
      <c r="C16" s="41" t="s">
        <v>74</v>
      </c>
      <c r="D16" s="18" t="s">
        <v>67</v>
      </c>
      <c r="E16" s="18">
        <v>14.3</v>
      </c>
      <c r="F16" s="18">
        <v>14.3</v>
      </c>
      <c r="G16" s="18">
        <v>14.3</v>
      </c>
      <c r="H16" s="19"/>
    </row>
    <row r="17" spans="1:10" ht="118.5" customHeight="1" x14ac:dyDescent="0.25">
      <c r="A17" s="29">
        <v>6</v>
      </c>
      <c r="B17" s="29" t="s">
        <v>37</v>
      </c>
      <c r="C17" s="41" t="s">
        <v>120</v>
      </c>
      <c r="D17" s="18" t="s">
        <v>67</v>
      </c>
      <c r="E17" s="18">
        <v>5.5</v>
      </c>
      <c r="F17" s="18">
        <v>5.5</v>
      </c>
      <c r="G17" s="18">
        <v>5.5</v>
      </c>
      <c r="H17" s="19"/>
    </row>
    <row r="18" spans="1:10" ht="104.25" customHeight="1" x14ac:dyDescent="0.25">
      <c r="A18" s="29">
        <v>7</v>
      </c>
      <c r="B18" s="42" t="s">
        <v>37</v>
      </c>
      <c r="C18" s="41" t="s">
        <v>53</v>
      </c>
      <c r="D18" s="40" t="s">
        <v>63</v>
      </c>
      <c r="E18" s="18">
        <v>56.2</v>
      </c>
      <c r="F18" s="18">
        <v>56.2</v>
      </c>
      <c r="G18" s="18">
        <v>56.2</v>
      </c>
      <c r="H18" s="19"/>
    </row>
    <row r="19" spans="1:10" ht="66.75" customHeight="1" x14ac:dyDescent="0.25">
      <c r="A19" s="29">
        <v>7</v>
      </c>
      <c r="B19" s="42" t="s">
        <v>37</v>
      </c>
      <c r="C19" s="41" t="s">
        <v>54</v>
      </c>
      <c r="D19" s="40" t="s">
        <v>69</v>
      </c>
      <c r="E19" s="18">
        <v>55.5</v>
      </c>
      <c r="F19" s="18">
        <f>E19</f>
        <v>55.5</v>
      </c>
      <c r="G19" s="18">
        <f>F19</f>
        <v>55.5</v>
      </c>
      <c r="H19" s="19"/>
    </row>
    <row r="20" spans="1:10" ht="79.5" customHeight="1" x14ac:dyDescent="0.25">
      <c r="A20" s="29">
        <v>7</v>
      </c>
      <c r="B20" s="42" t="s">
        <v>37</v>
      </c>
      <c r="C20" s="41" t="s">
        <v>73</v>
      </c>
      <c r="D20" s="40" t="s">
        <v>72</v>
      </c>
      <c r="E20" s="18">
        <v>14.5</v>
      </c>
      <c r="F20" s="18">
        <v>14.5</v>
      </c>
      <c r="G20" s="18">
        <v>14.5</v>
      </c>
      <c r="H20" s="19"/>
      <c r="J20" s="49">
        <f>E18+E19+E20</f>
        <v>126.2</v>
      </c>
    </row>
    <row r="21" spans="1:10" ht="25.5" x14ac:dyDescent="0.25">
      <c r="A21" s="29">
        <v>8</v>
      </c>
      <c r="B21" s="42" t="s">
        <v>37</v>
      </c>
      <c r="C21" s="41" t="s">
        <v>93</v>
      </c>
      <c r="D21" s="40" t="s">
        <v>63</v>
      </c>
      <c r="E21" s="18">
        <v>73.2</v>
      </c>
      <c r="F21" s="18">
        <v>73.2</v>
      </c>
      <c r="G21" s="18">
        <v>73.2</v>
      </c>
      <c r="H21" s="19"/>
    </row>
    <row r="22" spans="1:10" ht="38.25" x14ac:dyDescent="0.25">
      <c r="A22" s="29">
        <v>9</v>
      </c>
      <c r="B22" s="42" t="s">
        <v>37</v>
      </c>
      <c r="C22" s="41" t="s">
        <v>96</v>
      </c>
      <c r="D22" s="40" t="s">
        <v>63</v>
      </c>
      <c r="E22" s="18">
        <v>60</v>
      </c>
      <c r="F22" s="18">
        <v>60</v>
      </c>
      <c r="G22" s="18">
        <v>60</v>
      </c>
      <c r="H22" s="19"/>
    </row>
    <row r="23" spans="1:10" ht="51" x14ac:dyDescent="0.25">
      <c r="A23" s="29">
        <v>10</v>
      </c>
      <c r="B23" s="42" t="s">
        <v>37</v>
      </c>
      <c r="C23" s="50" t="s">
        <v>75</v>
      </c>
      <c r="D23" s="40" t="s">
        <v>63</v>
      </c>
      <c r="E23" s="18">
        <f>Лист1!H66</f>
        <v>32.799999999999997</v>
      </c>
      <c r="F23" s="18">
        <v>32.799999999999997</v>
      </c>
      <c r="G23" s="18">
        <f>F23</f>
        <v>32.799999999999997</v>
      </c>
      <c r="H23" s="19"/>
    </row>
    <row r="24" spans="1:10" ht="38.25" x14ac:dyDescent="0.25">
      <c r="A24" s="29">
        <v>11</v>
      </c>
      <c r="B24" s="42" t="s">
        <v>37</v>
      </c>
      <c r="C24" s="41" t="s">
        <v>58</v>
      </c>
      <c r="D24" s="40" t="s">
        <v>63</v>
      </c>
      <c r="E24" s="18">
        <v>24</v>
      </c>
      <c r="F24" s="18">
        <v>24</v>
      </c>
      <c r="G24" s="18">
        <v>24</v>
      </c>
      <c r="H24" s="19"/>
    </row>
    <row r="25" spans="1:10" ht="51" x14ac:dyDescent="0.25">
      <c r="A25" s="29">
        <v>12</v>
      </c>
      <c r="B25" s="42" t="s">
        <v>37</v>
      </c>
      <c r="C25" s="41" t="s">
        <v>117</v>
      </c>
      <c r="D25" s="40" t="s">
        <v>63</v>
      </c>
      <c r="E25" s="18">
        <v>36.799999999999997</v>
      </c>
      <c r="F25" s="18">
        <v>76.8</v>
      </c>
      <c r="G25" s="18">
        <v>36.799999999999997</v>
      </c>
      <c r="H25" s="19"/>
    </row>
    <row r="26" spans="1:10" x14ac:dyDescent="0.25">
      <c r="A26" s="103" t="s">
        <v>115</v>
      </c>
      <c r="B26" s="104"/>
      <c r="C26" s="104"/>
      <c r="D26" s="105"/>
      <c r="E26" s="37">
        <f>SUM(E10:E25)</f>
        <v>443.5</v>
      </c>
      <c r="F26" s="37">
        <f t="shared" ref="F26:H26" si="0">SUM(F10:F25)</f>
        <v>634.4</v>
      </c>
      <c r="G26" s="37">
        <f>SUM(G10:G25)</f>
        <v>473.5</v>
      </c>
      <c r="H26" s="37">
        <f t="shared" si="0"/>
        <v>0</v>
      </c>
    </row>
    <row r="27" spans="1:10" x14ac:dyDescent="0.25">
      <c r="A27" s="39"/>
      <c r="B27" s="39"/>
      <c r="C27" s="39"/>
      <c r="D27" s="39"/>
      <c r="E27" s="39"/>
      <c r="F27" s="39"/>
      <c r="G27" s="39"/>
      <c r="H27" s="39"/>
    </row>
    <row r="28" spans="1:10" x14ac:dyDescent="0.25">
      <c r="A28" t="s">
        <v>116</v>
      </c>
      <c r="B28" s="39"/>
      <c r="C28" s="39"/>
      <c r="D28" s="39"/>
      <c r="E28" s="39"/>
      <c r="F28" s="39"/>
      <c r="G28" s="39"/>
      <c r="H28" s="39"/>
    </row>
  </sheetData>
  <mergeCells count="13">
    <mergeCell ref="A26:D26"/>
    <mergeCell ref="E8:E9"/>
    <mergeCell ref="F8:F9"/>
    <mergeCell ref="G8:G9"/>
    <mergeCell ref="H7:H9"/>
    <mergeCell ref="A1:H1"/>
    <mergeCell ref="A2:H2"/>
    <mergeCell ref="E3:H3"/>
    <mergeCell ref="A7:A9"/>
    <mergeCell ref="B7:B9"/>
    <mergeCell ref="C7:C9"/>
    <mergeCell ref="D7:D9"/>
    <mergeCell ref="E7:G7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4" workbookViewId="0">
      <selection activeCell="A42" sqref="A1:H42"/>
    </sheetView>
  </sheetViews>
  <sheetFormatPr defaultRowHeight="15" x14ac:dyDescent="0.25"/>
  <cols>
    <col min="1" max="1" width="5.85546875" customWidth="1"/>
    <col min="2" max="2" width="19.85546875" customWidth="1"/>
    <col min="3" max="3" width="18.85546875" customWidth="1"/>
    <col min="4" max="4" width="17.140625" customWidth="1"/>
    <col min="5" max="5" width="17.28515625" customWidth="1"/>
    <col min="6" max="7" width="16.42578125" customWidth="1"/>
    <col min="8" max="8" width="16.5703125" customWidth="1"/>
  </cols>
  <sheetData>
    <row r="1" spans="1:10" ht="15.75" x14ac:dyDescent="0.25">
      <c r="B1" s="56" t="s">
        <v>40</v>
      </c>
      <c r="C1" s="56"/>
      <c r="D1" s="56"/>
      <c r="E1" s="56"/>
      <c r="F1" s="56"/>
      <c r="G1" s="56"/>
      <c r="H1" s="56"/>
    </row>
    <row r="2" spans="1:10" ht="15.75" x14ac:dyDescent="0.25">
      <c r="A2" s="56" t="s">
        <v>46</v>
      </c>
      <c r="B2" s="109"/>
      <c r="C2" s="109"/>
      <c r="D2" s="109"/>
      <c r="E2" s="109"/>
      <c r="F2" s="109"/>
      <c r="G2" s="109"/>
      <c r="H2" s="109"/>
    </row>
    <row r="3" spans="1:10" ht="15.75" x14ac:dyDescent="0.25">
      <c r="B3" s="10"/>
      <c r="C3" s="10"/>
      <c r="D3" s="10"/>
      <c r="E3" s="61"/>
      <c r="F3" s="62"/>
      <c r="G3" s="62"/>
      <c r="H3" s="62"/>
    </row>
    <row r="4" spans="1:10" ht="15.75" x14ac:dyDescent="0.25">
      <c r="B4" s="10"/>
      <c r="C4" s="10"/>
      <c r="D4" s="10"/>
      <c r="E4" s="14"/>
      <c r="F4" s="25"/>
      <c r="G4" s="12" t="s">
        <v>27</v>
      </c>
      <c r="H4" s="55">
        <v>43209</v>
      </c>
    </row>
    <row r="5" spans="1:10" ht="15.75" x14ac:dyDescent="0.25">
      <c r="B5" s="10"/>
      <c r="C5" s="10"/>
      <c r="D5" s="10"/>
      <c r="E5" s="14"/>
      <c r="F5" s="25"/>
      <c r="G5" s="11" t="s">
        <v>28</v>
      </c>
      <c r="H5" s="8" t="s">
        <v>29</v>
      </c>
    </row>
    <row r="6" spans="1:10" ht="15.75" x14ac:dyDescent="0.25">
      <c r="B6" s="10"/>
      <c r="C6" s="9"/>
      <c r="D6" s="14"/>
      <c r="E6" s="9"/>
      <c r="F6" s="9"/>
      <c r="G6" s="9"/>
      <c r="H6" s="9"/>
    </row>
    <row r="7" spans="1:10" ht="14.25" customHeight="1" x14ac:dyDescent="0.25">
      <c r="A7" s="3"/>
      <c r="B7" s="10"/>
      <c r="C7" s="15"/>
    </row>
    <row r="8" spans="1:10" ht="31.5" customHeight="1" x14ac:dyDescent="0.25">
      <c r="A8" s="91" t="s">
        <v>47</v>
      </c>
      <c r="B8" s="85" t="s">
        <v>48</v>
      </c>
      <c r="C8" s="86"/>
      <c r="D8" s="87"/>
      <c r="E8" s="85" t="s">
        <v>81</v>
      </c>
      <c r="F8" s="86"/>
      <c r="G8" s="86"/>
      <c r="H8" s="87"/>
    </row>
    <row r="9" spans="1:10" ht="15" customHeight="1" x14ac:dyDescent="0.25">
      <c r="A9" s="92"/>
      <c r="B9" s="94" t="s">
        <v>76</v>
      </c>
      <c r="C9" s="94" t="s">
        <v>77</v>
      </c>
      <c r="D9" s="94" t="s">
        <v>4</v>
      </c>
      <c r="E9" s="94" t="s">
        <v>4</v>
      </c>
      <c r="F9" s="94" t="s">
        <v>78</v>
      </c>
      <c r="G9" s="94" t="s">
        <v>79</v>
      </c>
      <c r="H9" s="94" t="s">
        <v>80</v>
      </c>
    </row>
    <row r="10" spans="1:10" ht="36.75" customHeight="1" x14ac:dyDescent="0.25">
      <c r="A10" s="93"/>
      <c r="B10" s="95"/>
      <c r="C10" s="95"/>
      <c r="D10" s="95"/>
      <c r="E10" s="95"/>
      <c r="F10" s="95"/>
      <c r="G10" s="95"/>
      <c r="H10" s="95"/>
      <c r="I10" s="26"/>
    </row>
    <row r="11" spans="1:10" ht="76.5" x14ac:dyDescent="0.25">
      <c r="A11" s="18">
        <v>1</v>
      </c>
      <c r="B11" s="43" t="s">
        <v>37</v>
      </c>
      <c r="C11" s="19"/>
      <c r="D11" s="41" t="s">
        <v>83</v>
      </c>
      <c r="E11" s="40" t="s">
        <v>82</v>
      </c>
      <c r="F11" s="18">
        <v>3.2</v>
      </c>
      <c r="G11" s="18">
        <v>1</v>
      </c>
      <c r="H11" s="18">
        <f>F11*G11</f>
        <v>3.2</v>
      </c>
      <c r="I11" s="26"/>
      <c r="J11" s="49"/>
    </row>
    <row r="12" spans="1:10" ht="76.5" customHeight="1" x14ac:dyDescent="0.25">
      <c r="A12" s="18">
        <v>1</v>
      </c>
      <c r="B12" s="43" t="s">
        <v>37</v>
      </c>
      <c r="C12" s="19"/>
      <c r="D12" s="41" t="s">
        <v>83</v>
      </c>
      <c r="E12" s="40" t="s">
        <v>87</v>
      </c>
      <c r="F12" s="18">
        <v>0.9</v>
      </c>
      <c r="G12" s="18">
        <v>1</v>
      </c>
      <c r="H12" s="18">
        <f>F12*G12</f>
        <v>0.9</v>
      </c>
      <c r="I12" s="2"/>
    </row>
    <row r="13" spans="1:10" ht="76.5" customHeight="1" x14ac:dyDescent="0.25">
      <c r="A13" s="18">
        <v>2</v>
      </c>
      <c r="B13" s="43" t="s">
        <v>37</v>
      </c>
      <c r="C13" s="19"/>
      <c r="D13" s="41" t="s">
        <v>121</v>
      </c>
      <c r="E13" s="40" t="s">
        <v>122</v>
      </c>
      <c r="F13" s="18">
        <v>5</v>
      </c>
      <c r="G13" s="18">
        <v>12</v>
      </c>
      <c r="H13" s="18">
        <f>F13*G13</f>
        <v>60</v>
      </c>
      <c r="I13" s="2"/>
    </row>
    <row r="14" spans="1:10" ht="51" x14ac:dyDescent="0.25">
      <c r="A14" s="18">
        <v>4</v>
      </c>
      <c r="B14" s="43" t="s">
        <v>37</v>
      </c>
      <c r="C14" s="19"/>
      <c r="D14" s="41" t="s">
        <v>71</v>
      </c>
      <c r="E14" s="40" t="s">
        <v>88</v>
      </c>
      <c r="F14" s="18">
        <v>6.6</v>
      </c>
      <c r="G14" s="18">
        <v>1</v>
      </c>
      <c r="H14" s="18">
        <f t="shared" ref="H14:H17" si="0">F14*G14</f>
        <v>6.6</v>
      </c>
      <c r="I14" s="2"/>
    </row>
    <row r="15" spans="1:10" ht="89.25" x14ac:dyDescent="0.25">
      <c r="A15" s="42">
        <v>5</v>
      </c>
      <c r="B15" s="43" t="s">
        <v>37</v>
      </c>
      <c r="C15" s="19"/>
      <c r="D15" s="41" t="s">
        <v>65</v>
      </c>
      <c r="E15" s="40" t="s">
        <v>89</v>
      </c>
      <c r="F15" s="18">
        <v>14.3</v>
      </c>
      <c r="G15" s="18">
        <v>1</v>
      </c>
      <c r="H15" s="18">
        <f t="shared" si="0"/>
        <v>14.3</v>
      </c>
    </row>
    <row r="16" spans="1:10" ht="51" x14ac:dyDescent="0.25">
      <c r="A16" s="42">
        <v>6</v>
      </c>
      <c r="B16" s="43" t="s">
        <v>37</v>
      </c>
      <c r="C16" s="19"/>
      <c r="D16" s="41" t="s">
        <v>118</v>
      </c>
      <c r="E16" s="40" t="s">
        <v>119</v>
      </c>
      <c r="F16" s="18">
        <v>5.5</v>
      </c>
      <c r="G16" s="18">
        <v>1</v>
      </c>
      <c r="H16" s="18">
        <f t="shared" si="0"/>
        <v>5.5</v>
      </c>
    </row>
    <row r="17" spans="1:10" ht="51" x14ac:dyDescent="0.25">
      <c r="A17" s="18">
        <v>7</v>
      </c>
      <c r="B17" s="43" t="s">
        <v>37</v>
      </c>
      <c r="C17" s="19"/>
      <c r="D17" s="41" t="s">
        <v>53</v>
      </c>
      <c r="E17" s="40" t="s">
        <v>90</v>
      </c>
      <c r="F17" s="18">
        <v>4.6840000000000002</v>
      </c>
      <c r="G17" s="18">
        <v>12</v>
      </c>
      <c r="H17" s="44">
        <f t="shared" si="0"/>
        <v>56.207999999999998</v>
      </c>
      <c r="J17" s="49"/>
    </row>
    <row r="18" spans="1:10" ht="63.75" x14ac:dyDescent="0.25">
      <c r="A18" s="18">
        <v>7</v>
      </c>
      <c r="B18" s="43" t="s">
        <v>37</v>
      </c>
      <c r="C18" s="19"/>
      <c r="D18" s="41" t="s">
        <v>54</v>
      </c>
      <c r="E18" s="40" t="s">
        <v>91</v>
      </c>
      <c r="F18" s="18">
        <v>55.5</v>
      </c>
      <c r="G18" s="18">
        <v>1</v>
      </c>
      <c r="H18" s="44">
        <f t="shared" ref="H18:H20" si="1">F18*G18</f>
        <v>55.5</v>
      </c>
      <c r="J18" s="48"/>
    </row>
    <row r="19" spans="1:10" ht="102" x14ac:dyDescent="0.25">
      <c r="A19" s="18">
        <v>7</v>
      </c>
      <c r="B19" s="43" t="s">
        <v>37</v>
      </c>
      <c r="C19" s="19"/>
      <c r="D19" s="41" t="s">
        <v>73</v>
      </c>
      <c r="E19" s="40" t="s">
        <v>92</v>
      </c>
      <c r="F19" s="18">
        <v>14.5</v>
      </c>
      <c r="G19" s="18">
        <v>1</v>
      </c>
      <c r="H19" s="44">
        <f t="shared" si="1"/>
        <v>14.5</v>
      </c>
      <c r="J19" s="48"/>
    </row>
    <row r="20" spans="1:10" ht="56.25" customHeight="1" x14ac:dyDescent="0.25">
      <c r="A20" s="18">
        <v>8</v>
      </c>
      <c r="B20" s="43" t="s">
        <v>37</v>
      </c>
      <c r="C20" s="19"/>
      <c r="D20" s="41" t="s">
        <v>93</v>
      </c>
      <c r="E20" s="40" t="s">
        <v>95</v>
      </c>
      <c r="F20" s="18">
        <v>6</v>
      </c>
      <c r="G20" s="18">
        <v>12</v>
      </c>
      <c r="H20" s="44">
        <f t="shared" si="1"/>
        <v>72</v>
      </c>
    </row>
    <row r="21" spans="1:10" ht="38.25" x14ac:dyDescent="0.25">
      <c r="A21" s="18">
        <v>8</v>
      </c>
      <c r="B21" s="43" t="s">
        <v>37</v>
      </c>
      <c r="C21" s="19"/>
      <c r="D21" s="41" t="s">
        <v>93</v>
      </c>
      <c r="E21" s="40" t="s">
        <v>94</v>
      </c>
      <c r="F21" s="18">
        <v>0.1</v>
      </c>
      <c r="G21" s="18">
        <v>12</v>
      </c>
      <c r="H21" s="44">
        <f t="shared" ref="H21:H23" si="2">F21*G21</f>
        <v>1.2000000000000002</v>
      </c>
      <c r="J21" s="48"/>
    </row>
    <row r="22" spans="1:10" ht="51" x14ac:dyDescent="0.25">
      <c r="A22" s="18">
        <v>9</v>
      </c>
      <c r="B22" s="43" t="s">
        <v>37</v>
      </c>
      <c r="C22" s="19"/>
      <c r="D22" s="41" t="s">
        <v>96</v>
      </c>
      <c r="E22" s="40" t="s">
        <v>97</v>
      </c>
      <c r="F22" s="18">
        <v>5</v>
      </c>
      <c r="G22" s="18">
        <v>12</v>
      </c>
      <c r="H22" s="44">
        <f t="shared" si="2"/>
        <v>60</v>
      </c>
      <c r="J22" s="48"/>
    </row>
    <row r="23" spans="1:10" ht="49.5" customHeight="1" x14ac:dyDescent="0.25">
      <c r="A23" s="18">
        <v>10</v>
      </c>
      <c r="B23" s="43" t="s">
        <v>37</v>
      </c>
      <c r="C23" s="19"/>
      <c r="D23" s="46" t="s">
        <v>75</v>
      </c>
      <c r="E23" s="40" t="s">
        <v>55</v>
      </c>
      <c r="F23" s="18">
        <v>1.1499999999999999</v>
      </c>
      <c r="G23" s="18">
        <v>18</v>
      </c>
      <c r="H23" s="44">
        <f t="shared" si="2"/>
        <v>20.7</v>
      </c>
      <c r="J23" s="49"/>
    </row>
    <row r="24" spans="1:10" ht="52.5" customHeight="1" x14ac:dyDescent="0.25">
      <c r="A24" s="18">
        <v>10</v>
      </c>
      <c r="B24" s="43" t="s">
        <v>37</v>
      </c>
      <c r="C24" s="19"/>
      <c r="D24" s="45" t="s">
        <v>75</v>
      </c>
      <c r="E24" s="40" t="s">
        <v>98</v>
      </c>
      <c r="F24" s="18">
        <v>11.4</v>
      </c>
      <c r="G24" s="18">
        <v>1</v>
      </c>
      <c r="H24" s="44">
        <f t="shared" ref="H24:H29" si="3">F24*G24</f>
        <v>11.4</v>
      </c>
      <c r="J24" s="48"/>
    </row>
    <row r="25" spans="1:10" ht="51" x14ac:dyDescent="0.25">
      <c r="A25" s="18">
        <v>10</v>
      </c>
      <c r="B25" s="43" t="s">
        <v>37</v>
      </c>
      <c r="C25" s="19"/>
      <c r="D25" s="45" t="s">
        <v>75</v>
      </c>
      <c r="E25" s="40" t="s">
        <v>99</v>
      </c>
      <c r="F25" s="18">
        <v>0.7</v>
      </c>
      <c r="G25" s="18">
        <v>1</v>
      </c>
      <c r="H25" s="44">
        <f t="shared" si="3"/>
        <v>0.7</v>
      </c>
      <c r="J25" s="48"/>
    </row>
    <row r="26" spans="1:10" ht="59.25" customHeight="1" x14ac:dyDescent="0.25">
      <c r="A26" s="18">
        <v>11</v>
      </c>
      <c r="B26" s="43" t="s">
        <v>37</v>
      </c>
      <c r="C26" s="19"/>
      <c r="D26" s="41" t="s">
        <v>58</v>
      </c>
      <c r="E26" s="40" t="s">
        <v>108</v>
      </c>
      <c r="F26" s="18">
        <v>0.25</v>
      </c>
      <c r="G26" s="18">
        <v>50</v>
      </c>
      <c r="H26" s="44">
        <f t="shared" si="3"/>
        <v>12.5</v>
      </c>
    </row>
    <row r="27" spans="1:10" ht="51" x14ac:dyDescent="0.25">
      <c r="A27" s="18">
        <v>11</v>
      </c>
      <c r="B27" s="43" t="s">
        <v>37</v>
      </c>
      <c r="C27" s="19"/>
      <c r="D27" s="41" t="s">
        <v>58</v>
      </c>
      <c r="E27" s="40" t="s">
        <v>109</v>
      </c>
      <c r="F27" s="18">
        <v>2.12</v>
      </c>
      <c r="G27" s="18">
        <v>4</v>
      </c>
      <c r="H27" s="44">
        <f t="shared" si="3"/>
        <v>8.48</v>
      </c>
      <c r="J27" s="48"/>
    </row>
    <row r="28" spans="1:10" ht="51" x14ac:dyDescent="0.25">
      <c r="A28" s="18">
        <v>11</v>
      </c>
      <c r="B28" s="43" t="s">
        <v>37</v>
      </c>
      <c r="C28" s="19"/>
      <c r="D28" s="41" t="s">
        <v>58</v>
      </c>
      <c r="E28" s="40" t="s">
        <v>110</v>
      </c>
      <c r="F28" s="18">
        <v>0.6</v>
      </c>
      <c r="G28" s="18">
        <v>5</v>
      </c>
      <c r="H28" s="44">
        <f t="shared" ref="H28" si="4">F28*G28</f>
        <v>3</v>
      </c>
      <c r="J28" s="48"/>
    </row>
    <row r="29" spans="1:10" ht="51" x14ac:dyDescent="0.25">
      <c r="A29" s="18">
        <v>12</v>
      </c>
      <c r="B29" s="43" t="s">
        <v>37</v>
      </c>
      <c r="C29" s="19"/>
      <c r="D29" s="41" t="s">
        <v>117</v>
      </c>
      <c r="E29" s="40" t="s">
        <v>100</v>
      </c>
      <c r="F29" s="18">
        <v>0.7</v>
      </c>
      <c r="G29" s="18">
        <v>2</v>
      </c>
      <c r="H29" s="44">
        <f t="shared" si="3"/>
        <v>1.4</v>
      </c>
    </row>
    <row r="30" spans="1:10" ht="51" x14ac:dyDescent="0.25">
      <c r="A30" s="18">
        <v>12</v>
      </c>
      <c r="B30" s="43" t="s">
        <v>37</v>
      </c>
      <c r="C30" s="19"/>
      <c r="D30" s="41" t="s">
        <v>117</v>
      </c>
      <c r="E30" s="40" t="s">
        <v>101</v>
      </c>
      <c r="F30" s="18">
        <v>0.5</v>
      </c>
      <c r="G30" s="18">
        <v>25</v>
      </c>
      <c r="H30" s="44">
        <f t="shared" ref="H30:H37" si="5">F30*G30</f>
        <v>12.5</v>
      </c>
    </row>
    <row r="31" spans="1:10" ht="51" x14ac:dyDescent="0.25">
      <c r="A31" s="18">
        <v>12</v>
      </c>
      <c r="B31" s="43" t="s">
        <v>37</v>
      </c>
      <c r="C31" s="19"/>
      <c r="D31" s="41" t="s">
        <v>117</v>
      </c>
      <c r="E31" s="40" t="s">
        <v>107</v>
      </c>
      <c r="F31" s="18">
        <v>0.5</v>
      </c>
      <c r="G31" s="18">
        <v>5</v>
      </c>
      <c r="H31" s="44">
        <f t="shared" ref="H31" si="6">F31*G31</f>
        <v>2.5</v>
      </c>
      <c r="J31" s="48"/>
    </row>
    <row r="32" spans="1:10" ht="67.5" customHeight="1" x14ac:dyDescent="0.25">
      <c r="A32" s="18">
        <v>12</v>
      </c>
      <c r="B32" s="43" t="s">
        <v>37</v>
      </c>
      <c r="C32" s="19"/>
      <c r="D32" s="41" t="s">
        <v>117</v>
      </c>
      <c r="E32" s="40" t="s">
        <v>102</v>
      </c>
      <c r="F32" s="18">
        <v>0.7</v>
      </c>
      <c r="G32" s="18">
        <v>18</v>
      </c>
      <c r="H32" s="44">
        <f t="shared" si="5"/>
        <v>12.6</v>
      </c>
    </row>
    <row r="33" spans="1:10" ht="62.25" customHeight="1" x14ac:dyDescent="0.25">
      <c r="A33" s="18">
        <v>12</v>
      </c>
      <c r="B33" s="43" t="s">
        <v>37</v>
      </c>
      <c r="C33" s="19"/>
      <c r="D33" s="41" t="s">
        <v>117</v>
      </c>
      <c r="E33" s="40" t="s">
        <v>103</v>
      </c>
      <c r="F33" s="18">
        <v>0.8</v>
      </c>
      <c r="G33" s="18">
        <v>4</v>
      </c>
      <c r="H33" s="44">
        <f t="shared" si="5"/>
        <v>3.2</v>
      </c>
    </row>
    <row r="34" spans="1:10" ht="70.5" customHeight="1" x14ac:dyDescent="0.25">
      <c r="A34" s="18">
        <v>12</v>
      </c>
      <c r="B34" s="43" t="s">
        <v>37</v>
      </c>
      <c r="C34" s="19"/>
      <c r="D34" s="41" t="s">
        <v>117</v>
      </c>
      <c r="E34" s="40" t="s">
        <v>104</v>
      </c>
      <c r="F34" s="18">
        <v>0.5</v>
      </c>
      <c r="G34" s="18">
        <v>1</v>
      </c>
      <c r="H34" s="44">
        <f t="shared" si="5"/>
        <v>0.5</v>
      </c>
    </row>
    <row r="35" spans="1:10" ht="51" x14ac:dyDescent="0.25">
      <c r="A35" s="18">
        <v>12</v>
      </c>
      <c r="B35" s="43" t="s">
        <v>37</v>
      </c>
      <c r="C35" s="19"/>
      <c r="D35" s="41" t="s">
        <v>117</v>
      </c>
      <c r="E35" s="40" t="s">
        <v>105</v>
      </c>
      <c r="F35" s="18">
        <v>0.5</v>
      </c>
      <c r="G35" s="18">
        <v>5</v>
      </c>
      <c r="H35" s="44">
        <f t="shared" si="5"/>
        <v>2.5</v>
      </c>
    </row>
    <row r="36" spans="1:10" ht="51" x14ac:dyDescent="0.25">
      <c r="A36" s="18">
        <v>12</v>
      </c>
      <c r="B36" s="43" t="s">
        <v>37</v>
      </c>
      <c r="C36" s="19"/>
      <c r="D36" s="41" t="s">
        <v>117</v>
      </c>
      <c r="E36" s="40" t="s">
        <v>106</v>
      </c>
      <c r="F36" s="18">
        <v>0.16</v>
      </c>
      <c r="G36" s="18">
        <v>4</v>
      </c>
      <c r="H36" s="44">
        <f t="shared" si="5"/>
        <v>0.64</v>
      </c>
    </row>
    <row r="37" spans="1:10" ht="51" x14ac:dyDescent="0.25">
      <c r="A37" s="18">
        <v>12</v>
      </c>
      <c r="B37" s="43" t="s">
        <v>37</v>
      </c>
      <c r="C37" s="19"/>
      <c r="D37" s="41" t="s">
        <v>117</v>
      </c>
      <c r="E37" s="40" t="s">
        <v>111</v>
      </c>
      <c r="F37" s="18">
        <v>0.05</v>
      </c>
      <c r="G37" s="18">
        <v>20</v>
      </c>
      <c r="H37" s="44">
        <f t="shared" si="5"/>
        <v>1</v>
      </c>
    </row>
    <row r="38" spans="1:10" ht="51" x14ac:dyDescent="0.25">
      <c r="A38" s="18">
        <v>12</v>
      </c>
      <c r="B38" s="43" t="s">
        <v>37</v>
      </c>
      <c r="C38" s="19"/>
      <c r="D38" s="41" t="s">
        <v>117</v>
      </c>
      <c r="E38" s="40" t="s">
        <v>112</v>
      </c>
      <c r="F38" s="18"/>
      <c r="G38" s="18">
        <v>1</v>
      </c>
      <c r="H38" s="44">
        <f t="shared" ref="H38:H39" si="7">F38*G38</f>
        <v>0</v>
      </c>
    </row>
    <row r="39" spans="1:10" ht="51" x14ac:dyDescent="0.25">
      <c r="A39" s="18">
        <v>12</v>
      </c>
      <c r="B39" s="43" t="s">
        <v>37</v>
      </c>
      <c r="C39" s="19"/>
      <c r="D39" s="41" t="s">
        <v>117</v>
      </c>
      <c r="E39" s="40" t="s">
        <v>113</v>
      </c>
      <c r="F39" s="18"/>
      <c r="G39" s="18">
        <v>1</v>
      </c>
      <c r="H39" s="44">
        <f t="shared" si="7"/>
        <v>0</v>
      </c>
    </row>
    <row r="40" spans="1:10" x14ac:dyDescent="0.25">
      <c r="A40" s="106" t="s">
        <v>123</v>
      </c>
      <c r="B40" s="107"/>
      <c r="C40" s="107"/>
      <c r="D40" s="107"/>
      <c r="E40" s="108"/>
      <c r="F40" s="18" t="s">
        <v>114</v>
      </c>
      <c r="G40" s="18">
        <f>SUM(G11:G39)</f>
        <v>232</v>
      </c>
      <c r="H40" s="44">
        <f>SUM(H11:H39)</f>
        <v>443.52799999999991</v>
      </c>
      <c r="J40" s="48"/>
    </row>
    <row r="42" spans="1:10" x14ac:dyDescent="0.25">
      <c r="A42" t="s">
        <v>116</v>
      </c>
    </row>
  </sheetData>
  <mergeCells count="14">
    <mergeCell ref="A40:E40"/>
    <mergeCell ref="B1:H1"/>
    <mergeCell ref="E3:H3"/>
    <mergeCell ref="E8:H8"/>
    <mergeCell ref="E9:E10"/>
    <mergeCell ref="G9:G10"/>
    <mergeCell ref="A8:A10"/>
    <mergeCell ref="A2:H2"/>
    <mergeCell ref="F9:F10"/>
    <mergeCell ref="H9:H10"/>
    <mergeCell ref="B8:D8"/>
    <mergeCell ref="B9:B10"/>
    <mergeCell ref="C9:C10"/>
    <mergeCell ref="D9:D10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5" workbookViewId="0">
      <selection sqref="A1:H45"/>
    </sheetView>
  </sheetViews>
  <sheetFormatPr defaultRowHeight="15" x14ac:dyDescent="0.25"/>
  <cols>
    <col min="1" max="1" width="5.85546875" customWidth="1"/>
    <col min="2" max="2" width="19.85546875" customWidth="1"/>
    <col min="3" max="3" width="18.85546875" customWidth="1"/>
    <col min="4" max="4" width="17.140625" customWidth="1"/>
    <col min="5" max="5" width="17.28515625" customWidth="1"/>
    <col min="6" max="7" width="16.42578125" customWidth="1"/>
    <col min="8" max="8" width="16.5703125" customWidth="1"/>
  </cols>
  <sheetData>
    <row r="1" spans="1:10" ht="15.75" x14ac:dyDescent="0.25">
      <c r="B1" s="56" t="s">
        <v>40</v>
      </c>
      <c r="C1" s="56"/>
      <c r="D1" s="56"/>
      <c r="E1" s="56"/>
      <c r="F1" s="56"/>
      <c r="G1" s="56"/>
      <c r="H1" s="56"/>
    </row>
    <row r="2" spans="1:10" ht="15.75" x14ac:dyDescent="0.25">
      <c r="A2" s="56" t="s">
        <v>46</v>
      </c>
      <c r="B2" s="109"/>
      <c r="C2" s="109"/>
      <c r="D2" s="109"/>
      <c r="E2" s="109"/>
      <c r="F2" s="109"/>
      <c r="G2" s="109"/>
      <c r="H2" s="109"/>
    </row>
    <row r="3" spans="1:10" ht="15.75" x14ac:dyDescent="0.25">
      <c r="B3" s="10"/>
      <c r="C3" s="10"/>
      <c r="D3" s="10"/>
      <c r="E3" s="61"/>
      <c r="F3" s="62"/>
      <c r="G3" s="62"/>
      <c r="H3" s="62"/>
    </row>
    <row r="4" spans="1:10" ht="15.75" x14ac:dyDescent="0.25">
      <c r="B4" s="10"/>
      <c r="C4" s="10"/>
      <c r="D4" s="10"/>
      <c r="E4" s="14"/>
      <c r="F4" s="25"/>
      <c r="G4" s="12" t="s">
        <v>27</v>
      </c>
      <c r="H4" s="55">
        <v>43209</v>
      </c>
    </row>
    <row r="5" spans="1:10" ht="15.75" x14ac:dyDescent="0.25">
      <c r="B5" s="10"/>
      <c r="C5" s="10"/>
      <c r="D5" s="10"/>
      <c r="E5" s="14"/>
      <c r="F5" s="25"/>
      <c r="G5" s="11" t="s">
        <v>28</v>
      </c>
      <c r="H5" s="13" t="s">
        <v>29</v>
      </c>
    </row>
    <row r="6" spans="1:10" ht="15.75" x14ac:dyDescent="0.25">
      <c r="B6" s="10"/>
      <c r="C6" s="9"/>
      <c r="D6" s="14"/>
      <c r="E6" s="9"/>
      <c r="F6" s="9"/>
      <c r="G6" s="9"/>
      <c r="H6" s="9"/>
    </row>
    <row r="7" spans="1:10" ht="14.25" customHeight="1" x14ac:dyDescent="0.25">
      <c r="A7" s="3"/>
      <c r="B7" s="10"/>
      <c r="C7" s="15"/>
    </row>
    <row r="8" spans="1:10" ht="31.5" customHeight="1" x14ac:dyDescent="0.25">
      <c r="A8" s="91" t="s">
        <v>47</v>
      </c>
      <c r="B8" s="85" t="s">
        <v>48</v>
      </c>
      <c r="C8" s="86"/>
      <c r="D8" s="87"/>
      <c r="E8" s="85" t="s">
        <v>81</v>
      </c>
      <c r="F8" s="86"/>
      <c r="G8" s="86"/>
      <c r="H8" s="87"/>
    </row>
    <row r="9" spans="1:10" ht="15" customHeight="1" x14ac:dyDescent="0.25">
      <c r="A9" s="92"/>
      <c r="B9" s="94" t="s">
        <v>76</v>
      </c>
      <c r="C9" s="94" t="s">
        <v>77</v>
      </c>
      <c r="D9" s="94" t="s">
        <v>4</v>
      </c>
      <c r="E9" s="94" t="s">
        <v>4</v>
      </c>
      <c r="F9" s="94" t="s">
        <v>78</v>
      </c>
      <c r="G9" s="94" t="s">
        <v>79</v>
      </c>
      <c r="H9" s="94" t="s">
        <v>80</v>
      </c>
    </row>
    <row r="10" spans="1:10" ht="36.75" customHeight="1" x14ac:dyDescent="0.25">
      <c r="A10" s="93"/>
      <c r="B10" s="95"/>
      <c r="C10" s="95"/>
      <c r="D10" s="95"/>
      <c r="E10" s="95"/>
      <c r="F10" s="95"/>
      <c r="G10" s="95"/>
      <c r="H10" s="95"/>
      <c r="I10" s="26"/>
    </row>
    <row r="11" spans="1:10" ht="76.5" x14ac:dyDescent="0.25">
      <c r="A11" s="18">
        <v>1</v>
      </c>
      <c r="B11" s="43" t="s">
        <v>37</v>
      </c>
      <c r="C11" s="19"/>
      <c r="D11" s="41" t="s">
        <v>83</v>
      </c>
      <c r="E11" s="40" t="s">
        <v>82</v>
      </c>
      <c r="F11" s="18"/>
      <c r="G11" s="18">
        <v>1</v>
      </c>
      <c r="H11" s="18">
        <f>F11*G11</f>
        <v>0</v>
      </c>
      <c r="I11" s="26"/>
      <c r="J11" s="49"/>
    </row>
    <row r="12" spans="1:10" ht="76.5" customHeight="1" x14ac:dyDescent="0.25">
      <c r="A12" s="18">
        <v>1</v>
      </c>
      <c r="B12" s="43" t="s">
        <v>37</v>
      </c>
      <c r="C12" s="19"/>
      <c r="D12" s="41" t="s">
        <v>83</v>
      </c>
      <c r="E12" s="40" t="s">
        <v>87</v>
      </c>
      <c r="F12" s="18"/>
      <c r="G12" s="18">
        <v>1</v>
      </c>
      <c r="H12" s="18">
        <f>F12*G12</f>
        <v>0</v>
      </c>
      <c r="I12" s="2"/>
    </row>
    <row r="13" spans="1:10" ht="76.5" customHeight="1" x14ac:dyDescent="0.25">
      <c r="A13" s="18">
        <v>2</v>
      </c>
      <c r="B13" s="43" t="s">
        <v>37</v>
      </c>
      <c r="C13" s="19"/>
      <c r="D13" s="41" t="s">
        <v>121</v>
      </c>
      <c r="E13" s="40" t="s">
        <v>122</v>
      </c>
      <c r="F13" s="18">
        <v>5</v>
      </c>
      <c r="G13" s="18">
        <v>12</v>
      </c>
      <c r="H13" s="18">
        <f>F13*G13</f>
        <v>60</v>
      </c>
      <c r="I13" s="2"/>
    </row>
    <row r="14" spans="1:10" ht="76.5" x14ac:dyDescent="0.25">
      <c r="A14" s="18">
        <v>2</v>
      </c>
      <c r="B14" s="6" t="s">
        <v>60</v>
      </c>
      <c r="C14" s="31"/>
      <c r="D14" s="41" t="s">
        <v>70</v>
      </c>
      <c r="E14" s="40" t="s">
        <v>84</v>
      </c>
      <c r="F14" s="18">
        <v>75</v>
      </c>
      <c r="G14" s="18">
        <v>1</v>
      </c>
      <c r="H14" s="18">
        <f t="shared" ref="H14:H41" si="0">F14*G14</f>
        <v>75</v>
      </c>
      <c r="I14" s="2"/>
    </row>
    <row r="15" spans="1:10" ht="76.5" x14ac:dyDescent="0.25">
      <c r="A15" s="42">
        <v>2</v>
      </c>
      <c r="B15" s="19" t="s">
        <v>60</v>
      </c>
      <c r="C15" s="19"/>
      <c r="D15" s="41" t="s">
        <v>70</v>
      </c>
      <c r="E15" s="40" t="s">
        <v>85</v>
      </c>
      <c r="F15" s="18">
        <v>50</v>
      </c>
      <c r="G15" s="18">
        <v>1</v>
      </c>
      <c r="H15" s="18">
        <f t="shared" si="0"/>
        <v>50</v>
      </c>
    </row>
    <row r="16" spans="1:10" ht="76.5" x14ac:dyDescent="0.25">
      <c r="A16" s="18">
        <v>2</v>
      </c>
      <c r="B16" s="19" t="s">
        <v>60</v>
      </c>
      <c r="C16" s="19"/>
      <c r="D16" s="41" t="s">
        <v>83</v>
      </c>
      <c r="E16" s="40" t="s">
        <v>86</v>
      </c>
      <c r="F16" s="18">
        <v>30</v>
      </c>
      <c r="G16" s="18">
        <v>1</v>
      </c>
      <c r="H16" s="18">
        <f t="shared" si="0"/>
        <v>30</v>
      </c>
      <c r="J16" s="49"/>
    </row>
    <row r="17" spans="1:10" ht="51" x14ac:dyDescent="0.25">
      <c r="A17" s="18">
        <v>3</v>
      </c>
      <c r="B17" s="43" t="s">
        <v>37</v>
      </c>
      <c r="C17" s="19"/>
      <c r="D17" s="41" t="s">
        <v>71</v>
      </c>
      <c r="E17" s="40" t="s">
        <v>88</v>
      </c>
      <c r="F17" s="18">
        <v>6.6</v>
      </c>
      <c r="G17" s="18">
        <v>1</v>
      </c>
      <c r="H17" s="18">
        <f t="shared" si="0"/>
        <v>6.6</v>
      </c>
      <c r="J17" s="49"/>
    </row>
    <row r="18" spans="1:10" ht="89.25" x14ac:dyDescent="0.25">
      <c r="A18" s="18">
        <v>4</v>
      </c>
      <c r="B18" s="43" t="s">
        <v>37</v>
      </c>
      <c r="C18" s="19"/>
      <c r="D18" s="41" t="s">
        <v>65</v>
      </c>
      <c r="E18" s="40" t="s">
        <v>89</v>
      </c>
      <c r="F18" s="18">
        <v>14.3</v>
      </c>
      <c r="G18" s="18">
        <v>1</v>
      </c>
      <c r="H18" s="18">
        <f t="shared" si="0"/>
        <v>14.3</v>
      </c>
      <c r="J18" s="49">
        <f>H18</f>
        <v>14.3</v>
      </c>
    </row>
    <row r="19" spans="1:10" ht="51" x14ac:dyDescent="0.25">
      <c r="A19" s="42">
        <v>6</v>
      </c>
      <c r="B19" s="43" t="s">
        <v>37</v>
      </c>
      <c r="C19" s="19"/>
      <c r="D19" s="41" t="s">
        <v>118</v>
      </c>
      <c r="E19" s="40" t="s">
        <v>119</v>
      </c>
      <c r="F19" s="18">
        <v>5.5</v>
      </c>
      <c r="G19" s="18">
        <v>1</v>
      </c>
      <c r="H19" s="18">
        <f t="shared" si="0"/>
        <v>5.5</v>
      </c>
      <c r="J19" s="49"/>
    </row>
    <row r="20" spans="1:10" ht="51" x14ac:dyDescent="0.25">
      <c r="A20" s="18">
        <v>10</v>
      </c>
      <c r="B20" s="43" t="s">
        <v>37</v>
      </c>
      <c r="C20" s="19"/>
      <c r="D20" s="45" t="s">
        <v>75</v>
      </c>
      <c r="E20" s="40" t="s">
        <v>124</v>
      </c>
      <c r="F20" s="18">
        <v>40</v>
      </c>
      <c r="G20" s="18">
        <v>1</v>
      </c>
      <c r="H20" s="44">
        <f t="shared" si="0"/>
        <v>40</v>
      </c>
      <c r="J20" s="49"/>
    </row>
    <row r="21" spans="1:10" ht="56.25" customHeight="1" x14ac:dyDescent="0.25">
      <c r="A21" s="18">
        <v>5</v>
      </c>
      <c r="B21" s="43" t="s">
        <v>37</v>
      </c>
      <c r="C21" s="19"/>
      <c r="D21" s="41" t="s">
        <v>53</v>
      </c>
      <c r="E21" s="40" t="s">
        <v>90</v>
      </c>
      <c r="F21" s="18">
        <v>4.6840000000000002</v>
      </c>
      <c r="G21" s="18">
        <v>12</v>
      </c>
      <c r="H21" s="44">
        <f t="shared" si="0"/>
        <v>56.207999999999998</v>
      </c>
    </row>
    <row r="22" spans="1:10" ht="63.75" x14ac:dyDescent="0.25">
      <c r="A22" s="18">
        <v>5</v>
      </c>
      <c r="B22" s="43" t="s">
        <v>37</v>
      </c>
      <c r="C22" s="19"/>
      <c r="D22" s="41" t="s">
        <v>54</v>
      </c>
      <c r="E22" s="40" t="s">
        <v>91</v>
      </c>
      <c r="F22" s="18">
        <v>55.5</v>
      </c>
      <c r="G22" s="18">
        <v>1</v>
      </c>
      <c r="H22" s="44">
        <f t="shared" si="0"/>
        <v>55.5</v>
      </c>
    </row>
    <row r="23" spans="1:10" ht="102" x14ac:dyDescent="0.25">
      <c r="A23" s="18">
        <v>5</v>
      </c>
      <c r="B23" s="43" t="s">
        <v>37</v>
      </c>
      <c r="C23" s="19"/>
      <c r="D23" s="41" t="s">
        <v>73</v>
      </c>
      <c r="E23" s="40" t="s">
        <v>92</v>
      </c>
      <c r="F23" s="18">
        <v>14.5</v>
      </c>
      <c r="G23" s="18">
        <v>1</v>
      </c>
      <c r="H23" s="44">
        <f t="shared" si="0"/>
        <v>14.5</v>
      </c>
      <c r="J23" s="48">
        <f>H21+H22+H23</f>
        <v>126.208</v>
      </c>
    </row>
    <row r="24" spans="1:10" ht="33" customHeight="1" x14ac:dyDescent="0.25">
      <c r="A24" s="18">
        <v>6</v>
      </c>
      <c r="B24" s="43" t="s">
        <v>37</v>
      </c>
      <c r="C24" s="19"/>
      <c r="D24" s="41" t="s">
        <v>93</v>
      </c>
      <c r="E24" s="40" t="s">
        <v>95</v>
      </c>
      <c r="F24" s="18">
        <v>6</v>
      </c>
      <c r="G24" s="18">
        <v>12</v>
      </c>
      <c r="H24" s="44">
        <f t="shared" si="0"/>
        <v>72</v>
      </c>
      <c r="J24" s="49"/>
    </row>
    <row r="25" spans="1:10" ht="52.5" customHeight="1" x14ac:dyDescent="0.25">
      <c r="A25" s="18">
        <v>6</v>
      </c>
      <c r="B25" s="43" t="s">
        <v>37</v>
      </c>
      <c r="C25" s="19"/>
      <c r="D25" s="41" t="s">
        <v>93</v>
      </c>
      <c r="E25" s="40" t="s">
        <v>94</v>
      </c>
      <c r="F25" s="18">
        <v>0.1</v>
      </c>
      <c r="G25" s="18">
        <v>12</v>
      </c>
      <c r="H25" s="44">
        <f t="shared" si="0"/>
        <v>1.2000000000000002</v>
      </c>
      <c r="J25" s="48"/>
    </row>
    <row r="26" spans="1:10" ht="51" x14ac:dyDescent="0.25">
      <c r="A26" s="18">
        <v>7</v>
      </c>
      <c r="B26" s="43" t="s">
        <v>37</v>
      </c>
      <c r="C26" s="19"/>
      <c r="D26" s="41" t="s">
        <v>96</v>
      </c>
      <c r="E26" s="40" t="s">
        <v>97</v>
      </c>
      <c r="F26" s="18">
        <v>5</v>
      </c>
      <c r="G26" s="18">
        <v>12</v>
      </c>
      <c r="H26" s="44">
        <f t="shared" si="0"/>
        <v>60</v>
      </c>
      <c r="J26" s="48"/>
    </row>
    <row r="27" spans="1:10" ht="59.25" customHeight="1" x14ac:dyDescent="0.25">
      <c r="A27" s="18">
        <v>8</v>
      </c>
      <c r="B27" s="43" t="s">
        <v>37</v>
      </c>
      <c r="C27" s="19"/>
      <c r="D27" s="46" t="s">
        <v>75</v>
      </c>
      <c r="E27" s="40" t="s">
        <v>55</v>
      </c>
      <c r="F27" s="18">
        <v>1.1499999999999999</v>
      </c>
      <c r="G27" s="18">
        <v>18</v>
      </c>
      <c r="H27" s="44">
        <f t="shared" si="0"/>
        <v>20.7</v>
      </c>
    </row>
    <row r="28" spans="1:10" ht="51" x14ac:dyDescent="0.25">
      <c r="A28" s="18">
        <v>8</v>
      </c>
      <c r="B28" s="43" t="s">
        <v>37</v>
      </c>
      <c r="C28" s="19"/>
      <c r="D28" s="45" t="s">
        <v>75</v>
      </c>
      <c r="E28" s="40" t="s">
        <v>98</v>
      </c>
      <c r="F28" s="18">
        <v>11.4</v>
      </c>
      <c r="G28" s="18">
        <v>1</v>
      </c>
      <c r="H28" s="44">
        <f t="shared" si="0"/>
        <v>11.4</v>
      </c>
      <c r="J28" s="48"/>
    </row>
    <row r="29" spans="1:10" ht="51" x14ac:dyDescent="0.25">
      <c r="A29" s="18">
        <v>8</v>
      </c>
      <c r="B29" s="43" t="s">
        <v>37</v>
      </c>
      <c r="C29" s="19"/>
      <c r="D29" s="45" t="s">
        <v>75</v>
      </c>
      <c r="E29" s="40" t="s">
        <v>99</v>
      </c>
      <c r="F29" s="18">
        <v>0.7</v>
      </c>
      <c r="G29" s="18">
        <v>1</v>
      </c>
      <c r="H29" s="44">
        <f t="shared" si="0"/>
        <v>0.7</v>
      </c>
      <c r="J29" s="48"/>
    </row>
    <row r="30" spans="1:10" ht="51" x14ac:dyDescent="0.25">
      <c r="A30" s="18">
        <v>9</v>
      </c>
      <c r="B30" s="43" t="s">
        <v>37</v>
      </c>
      <c r="C30" s="19"/>
      <c r="D30" s="41" t="s">
        <v>58</v>
      </c>
      <c r="E30" s="40" t="s">
        <v>108</v>
      </c>
      <c r="F30" s="18">
        <v>0.25</v>
      </c>
      <c r="G30" s="18">
        <v>50</v>
      </c>
      <c r="H30" s="44">
        <f t="shared" si="0"/>
        <v>12.5</v>
      </c>
    </row>
    <row r="31" spans="1:10" ht="51" x14ac:dyDescent="0.25">
      <c r="A31" s="18">
        <v>9</v>
      </c>
      <c r="B31" s="43" t="s">
        <v>37</v>
      </c>
      <c r="C31" s="19"/>
      <c r="D31" s="41" t="s">
        <v>58</v>
      </c>
      <c r="E31" s="40" t="s">
        <v>109</v>
      </c>
      <c r="F31" s="18">
        <v>2.12</v>
      </c>
      <c r="G31" s="18">
        <v>4</v>
      </c>
      <c r="H31" s="44">
        <f t="shared" si="0"/>
        <v>8.48</v>
      </c>
    </row>
    <row r="32" spans="1:10" ht="51" x14ac:dyDescent="0.25">
      <c r="A32" s="18">
        <v>9</v>
      </c>
      <c r="B32" s="43" t="s">
        <v>37</v>
      </c>
      <c r="C32" s="19"/>
      <c r="D32" s="41" t="s">
        <v>58</v>
      </c>
      <c r="E32" s="40" t="s">
        <v>110</v>
      </c>
      <c r="F32" s="18">
        <v>0.6</v>
      </c>
      <c r="G32" s="18">
        <v>5</v>
      </c>
      <c r="H32" s="44">
        <f t="shared" si="0"/>
        <v>3</v>
      </c>
      <c r="J32" s="48"/>
    </row>
    <row r="33" spans="1:10" ht="67.5" customHeight="1" x14ac:dyDescent="0.25">
      <c r="A33" s="18">
        <v>10</v>
      </c>
      <c r="B33" s="43" t="s">
        <v>37</v>
      </c>
      <c r="C33" s="19"/>
      <c r="D33" s="41" t="s">
        <v>117</v>
      </c>
      <c r="E33" s="40" t="s">
        <v>100</v>
      </c>
      <c r="F33" s="18">
        <v>0.7</v>
      </c>
      <c r="G33" s="18">
        <v>2</v>
      </c>
      <c r="H33" s="44">
        <f t="shared" si="0"/>
        <v>1.4</v>
      </c>
    </row>
    <row r="34" spans="1:10" ht="62.25" customHeight="1" x14ac:dyDescent="0.25">
      <c r="A34" s="18">
        <v>10</v>
      </c>
      <c r="B34" s="43" t="s">
        <v>37</v>
      </c>
      <c r="C34" s="19"/>
      <c r="D34" s="41" t="s">
        <v>117</v>
      </c>
      <c r="E34" s="40" t="s">
        <v>101</v>
      </c>
      <c r="F34" s="18">
        <v>0.5</v>
      </c>
      <c r="G34" s="18">
        <v>25</v>
      </c>
      <c r="H34" s="44">
        <f t="shared" si="0"/>
        <v>12.5</v>
      </c>
    </row>
    <row r="35" spans="1:10" ht="70.5" customHeight="1" x14ac:dyDescent="0.25">
      <c r="A35" s="18">
        <v>10</v>
      </c>
      <c r="B35" s="43" t="s">
        <v>37</v>
      </c>
      <c r="C35" s="19"/>
      <c r="D35" s="41" t="s">
        <v>117</v>
      </c>
      <c r="E35" s="40" t="s">
        <v>107</v>
      </c>
      <c r="F35" s="18">
        <v>0.5</v>
      </c>
      <c r="G35" s="18">
        <v>5</v>
      </c>
      <c r="H35" s="44">
        <f t="shared" si="0"/>
        <v>2.5</v>
      </c>
    </row>
    <row r="36" spans="1:10" ht="51" x14ac:dyDescent="0.25">
      <c r="A36" s="18">
        <v>10</v>
      </c>
      <c r="B36" s="43" t="s">
        <v>37</v>
      </c>
      <c r="C36" s="19"/>
      <c r="D36" s="41" t="s">
        <v>117</v>
      </c>
      <c r="E36" s="40" t="s">
        <v>102</v>
      </c>
      <c r="F36" s="18">
        <v>0.7</v>
      </c>
      <c r="G36" s="18">
        <v>18</v>
      </c>
      <c r="H36" s="44">
        <f t="shared" si="0"/>
        <v>12.6</v>
      </c>
    </row>
    <row r="37" spans="1:10" ht="51" x14ac:dyDescent="0.25">
      <c r="A37" s="18">
        <v>10</v>
      </c>
      <c r="B37" s="43" t="s">
        <v>37</v>
      </c>
      <c r="C37" s="19"/>
      <c r="D37" s="41" t="s">
        <v>117</v>
      </c>
      <c r="E37" s="40" t="s">
        <v>103</v>
      </c>
      <c r="F37" s="18">
        <v>0.8</v>
      </c>
      <c r="G37" s="18">
        <v>4</v>
      </c>
      <c r="H37" s="44">
        <f t="shared" si="0"/>
        <v>3.2</v>
      </c>
    </row>
    <row r="38" spans="1:10" ht="51" x14ac:dyDescent="0.25">
      <c r="A38" s="18">
        <v>10</v>
      </c>
      <c r="B38" s="43" t="s">
        <v>37</v>
      </c>
      <c r="C38" s="19"/>
      <c r="D38" s="41" t="s">
        <v>117</v>
      </c>
      <c r="E38" s="40" t="s">
        <v>104</v>
      </c>
      <c r="F38" s="18">
        <v>0.5</v>
      </c>
      <c r="G38" s="18">
        <v>1</v>
      </c>
      <c r="H38" s="44">
        <f t="shared" si="0"/>
        <v>0.5</v>
      </c>
    </row>
    <row r="39" spans="1:10" ht="51" x14ac:dyDescent="0.25">
      <c r="A39" s="18">
        <v>10</v>
      </c>
      <c r="B39" s="43" t="s">
        <v>37</v>
      </c>
      <c r="C39" s="19"/>
      <c r="D39" s="41" t="s">
        <v>117</v>
      </c>
      <c r="E39" s="40" t="s">
        <v>105</v>
      </c>
      <c r="F39" s="18">
        <v>0.5</v>
      </c>
      <c r="G39" s="18">
        <v>5</v>
      </c>
      <c r="H39" s="44">
        <f t="shared" si="0"/>
        <v>2.5</v>
      </c>
    </row>
    <row r="40" spans="1:10" ht="51" x14ac:dyDescent="0.25">
      <c r="A40" s="18">
        <v>10</v>
      </c>
      <c r="B40" s="43" t="s">
        <v>37</v>
      </c>
      <c r="C40" s="19"/>
      <c r="D40" s="41" t="s">
        <v>117</v>
      </c>
      <c r="E40" s="40" t="s">
        <v>106</v>
      </c>
      <c r="F40" s="18">
        <v>0.16</v>
      </c>
      <c r="G40" s="18">
        <v>4</v>
      </c>
      <c r="H40" s="44">
        <f t="shared" si="0"/>
        <v>0.64</v>
      </c>
    </row>
    <row r="41" spans="1:10" ht="51" x14ac:dyDescent="0.25">
      <c r="A41" s="18">
        <v>10</v>
      </c>
      <c r="B41" s="43" t="s">
        <v>37</v>
      </c>
      <c r="C41" s="19"/>
      <c r="D41" s="41" t="s">
        <v>117</v>
      </c>
      <c r="E41" s="40" t="s">
        <v>111</v>
      </c>
      <c r="F41" s="18">
        <v>0.05</v>
      </c>
      <c r="G41" s="18">
        <v>20</v>
      </c>
      <c r="H41" s="44">
        <f t="shared" si="0"/>
        <v>1</v>
      </c>
      <c r="J41" s="48"/>
    </row>
    <row r="42" spans="1:10" x14ac:dyDescent="0.25">
      <c r="A42" s="69" t="s">
        <v>115</v>
      </c>
      <c r="B42" s="104"/>
      <c r="C42" s="104"/>
      <c r="D42" s="104"/>
      <c r="E42" s="105"/>
      <c r="F42" s="37" t="s">
        <v>114</v>
      </c>
      <c r="G42" s="37">
        <f>SUM(G11:G41)</f>
        <v>234</v>
      </c>
      <c r="H42" s="54">
        <f>SUM(H11:H41)</f>
        <v>634.42800000000011</v>
      </c>
    </row>
    <row r="44" spans="1:10" x14ac:dyDescent="0.25">
      <c r="A44" t="s">
        <v>116</v>
      </c>
    </row>
  </sheetData>
  <mergeCells count="14">
    <mergeCell ref="F9:F10"/>
    <mergeCell ref="G9:G10"/>
    <mergeCell ref="H9:H10"/>
    <mergeCell ref="A42:E42"/>
    <mergeCell ref="B1:H1"/>
    <mergeCell ref="A2:H2"/>
    <mergeCell ref="E3:H3"/>
    <mergeCell ref="A8:A10"/>
    <mergeCell ref="B8:D8"/>
    <mergeCell ref="E8:H8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1" workbookViewId="0">
      <selection activeCell="B17" sqref="B17"/>
    </sheetView>
  </sheetViews>
  <sheetFormatPr defaultRowHeight="15" x14ac:dyDescent="0.25"/>
  <cols>
    <col min="1" max="1" width="5.85546875" customWidth="1"/>
    <col min="2" max="2" width="19.85546875" customWidth="1"/>
    <col min="3" max="3" width="18.85546875" customWidth="1"/>
    <col min="4" max="4" width="17.140625" customWidth="1"/>
    <col min="5" max="5" width="17.28515625" customWidth="1"/>
    <col min="6" max="7" width="16.42578125" customWidth="1"/>
    <col min="8" max="8" width="16.5703125" customWidth="1"/>
  </cols>
  <sheetData>
    <row r="1" spans="1:10" ht="15.75" x14ac:dyDescent="0.25">
      <c r="B1" s="56" t="s">
        <v>40</v>
      </c>
      <c r="C1" s="56"/>
      <c r="D1" s="56"/>
      <c r="E1" s="56"/>
      <c r="F1" s="56"/>
      <c r="G1" s="56"/>
      <c r="H1" s="56"/>
    </row>
    <row r="2" spans="1:10" ht="15.75" x14ac:dyDescent="0.25">
      <c r="A2" s="56" t="s">
        <v>46</v>
      </c>
      <c r="B2" s="109"/>
      <c r="C2" s="109"/>
      <c r="D2" s="109"/>
      <c r="E2" s="109"/>
      <c r="F2" s="109"/>
      <c r="G2" s="109"/>
      <c r="H2" s="109"/>
    </row>
    <row r="3" spans="1:10" ht="15.75" x14ac:dyDescent="0.25">
      <c r="B3" s="10"/>
      <c r="C3" s="10"/>
      <c r="D3" s="10"/>
      <c r="E3" s="61"/>
      <c r="F3" s="62"/>
      <c r="G3" s="62"/>
      <c r="H3" s="62"/>
    </row>
    <row r="4" spans="1:10" ht="15.75" x14ac:dyDescent="0.25">
      <c r="B4" s="10"/>
      <c r="C4" s="10"/>
      <c r="D4" s="10"/>
      <c r="E4" s="14"/>
      <c r="F4" s="25"/>
      <c r="G4" s="12" t="s">
        <v>27</v>
      </c>
      <c r="H4" s="55">
        <v>43209</v>
      </c>
    </row>
    <row r="5" spans="1:10" ht="15.75" x14ac:dyDescent="0.25">
      <c r="B5" s="10"/>
      <c r="C5" s="10"/>
      <c r="D5" s="10"/>
      <c r="E5" s="14"/>
      <c r="F5" s="25"/>
      <c r="G5" s="11" t="s">
        <v>28</v>
      </c>
      <c r="H5" s="13" t="s">
        <v>29</v>
      </c>
    </row>
    <row r="6" spans="1:10" ht="15.75" x14ac:dyDescent="0.25">
      <c r="B6" s="10"/>
      <c r="C6" s="9"/>
      <c r="D6" s="14"/>
      <c r="E6" s="9"/>
      <c r="F6" s="9"/>
      <c r="G6" s="9"/>
      <c r="H6" s="9"/>
    </row>
    <row r="7" spans="1:10" ht="14.25" customHeight="1" x14ac:dyDescent="0.25">
      <c r="A7" s="3"/>
      <c r="B7" s="10"/>
      <c r="C7" s="15"/>
    </row>
    <row r="8" spans="1:10" ht="31.5" customHeight="1" x14ac:dyDescent="0.25">
      <c r="A8" s="91" t="s">
        <v>47</v>
      </c>
      <c r="B8" s="85" t="s">
        <v>48</v>
      </c>
      <c r="C8" s="86"/>
      <c r="D8" s="87"/>
      <c r="E8" s="85" t="s">
        <v>81</v>
      </c>
      <c r="F8" s="86"/>
      <c r="G8" s="86"/>
      <c r="H8" s="87"/>
    </row>
    <row r="9" spans="1:10" ht="15" customHeight="1" x14ac:dyDescent="0.25">
      <c r="A9" s="92"/>
      <c r="B9" s="94" t="s">
        <v>76</v>
      </c>
      <c r="C9" s="94" t="s">
        <v>77</v>
      </c>
      <c r="D9" s="94" t="s">
        <v>4</v>
      </c>
      <c r="E9" s="94" t="s">
        <v>4</v>
      </c>
      <c r="F9" s="94" t="s">
        <v>78</v>
      </c>
      <c r="G9" s="94" t="s">
        <v>79</v>
      </c>
      <c r="H9" s="94" t="s">
        <v>80</v>
      </c>
    </row>
    <row r="10" spans="1:10" ht="36.75" customHeight="1" x14ac:dyDescent="0.25">
      <c r="A10" s="93"/>
      <c r="B10" s="95"/>
      <c r="C10" s="95"/>
      <c r="D10" s="95"/>
      <c r="E10" s="95"/>
      <c r="F10" s="95"/>
      <c r="G10" s="95"/>
      <c r="H10" s="95"/>
      <c r="I10" s="26"/>
    </row>
    <row r="11" spans="1:10" ht="76.5" x14ac:dyDescent="0.25">
      <c r="A11" s="18">
        <v>1</v>
      </c>
      <c r="B11" s="43" t="s">
        <v>37</v>
      </c>
      <c r="C11" s="19"/>
      <c r="D11" s="41" t="s">
        <v>83</v>
      </c>
      <c r="E11" s="40" t="s">
        <v>82</v>
      </c>
      <c r="F11" s="18">
        <v>33.200000000000003</v>
      </c>
      <c r="G11" s="18">
        <v>1</v>
      </c>
      <c r="H11" s="18">
        <f>F11*G11</f>
        <v>33.200000000000003</v>
      </c>
      <c r="I11" s="26"/>
      <c r="J11" s="49"/>
    </row>
    <row r="12" spans="1:10" ht="76.5" customHeight="1" x14ac:dyDescent="0.25">
      <c r="A12" s="18">
        <v>1</v>
      </c>
      <c r="B12" s="43" t="s">
        <v>37</v>
      </c>
      <c r="C12" s="19"/>
      <c r="D12" s="41" t="s">
        <v>83</v>
      </c>
      <c r="E12" s="40" t="s">
        <v>87</v>
      </c>
      <c r="F12" s="18">
        <v>0.9</v>
      </c>
      <c r="G12" s="18">
        <v>1</v>
      </c>
      <c r="H12" s="18">
        <f>F12*G12</f>
        <v>0.9</v>
      </c>
      <c r="I12" s="2"/>
    </row>
    <row r="13" spans="1:10" ht="76.5" customHeight="1" x14ac:dyDescent="0.25">
      <c r="A13" s="18">
        <v>2</v>
      </c>
      <c r="B13" s="43" t="s">
        <v>37</v>
      </c>
      <c r="C13" s="19"/>
      <c r="D13" s="41" t="s">
        <v>121</v>
      </c>
      <c r="E13" s="40" t="s">
        <v>122</v>
      </c>
      <c r="F13" s="18">
        <v>5</v>
      </c>
      <c r="G13" s="18">
        <v>12</v>
      </c>
      <c r="H13" s="18">
        <f>F13*G13</f>
        <v>60</v>
      </c>
      <c r="I13" s="2"/>
    </row>
    <row r="14" spans="1:10" ht="51" x14ac:dyDescent="0.25">
      <c r="A14" s="18">
        <v>4</v>
      </c>
      <c r="B14" s="43" t="s">
        <v>37</v>
      </c>
      <c r="C14" s="19"/>
      <c r="D14" s="41" t="s">
        <v>71</v>
      </c>
      <c r="E14" s="40" t="s">
        <v>88</v>
      </c>
      <c r="F14" s="18">
        <v>6.6</v>
      </c>
      <c r="G14" s="18">
        <v>1</v>
      </c>
      <c r="H14" s="18">
        <f t="shared" ref="H14:H39" si="0">F14*G14</f>
        <v>6.6</v>
      </c>
      <c r="J14" s="49"/>
    </row>
    <row r="15" spans="1:10" ht="89.25" x14ac:dyDescent="0.25">
      <c r="A15" s="18">
        <v>5</v>
      </c>
      <c r="B15" s="43" t="s">
        <v>37</v>
      </c>
      <c r="C15" s="19"/>
      <c r="D15" s="41" t="s">
        <v>65</v>
      </c>
      <c r="E15" s="40" t="s">
        <v>89</v>
      </c>
      <c r="F15" s="18">
        <v>14.3</v>
      </c>
      <c r="G15" s="18">
        <v>1</v>
      </c>
      <c r="H15" s="18">
        <f t="shared" si="0"/>
        <v>14.3</v>
      </c>
      <c r="J15" s="49"/>
    </row>
    <row r="16" spans="1:10" ht="51" x14ac:dyDescent="0.25">
      <c r="A16" s="18">
        <v>6</v>
      </c>
      <c r="B16" s="43" t="s">
        <v>37</v>
      </c>
      <c r="C16" s="19"/>
      <c r="D16" s="41" t="s">
        <v>118</v>
      </c>
      <c r="E16" s="40" t="s">
        <v>119</v>
      </c>
      <c r="F16" s="18">
        <v>5.5</v>
      </c>
      <c r="G16" s="18">
        <v>1</v>
      </c>
      <c r="H16" s="18">
        <f t="shared" si="0"/>
        <v>5.5</v>
      </c>
      <c r="J16" s="49"/>
    </row>
    <row r="17" spans="1:10" ht="56.25" customHeight="1" x14ac:dyDescent="0.25">
      <c r="A17" s="18">
        <v>7</v>
      </c>
      <c r="B17" s="43" t="s">
        <v>37</v>
      </c>
      <c r="C17" s="19"/>
      <c r="D17" s="41" t="s">
        <v>53</v>
      </c>
      <c r="E17" s="40" t="s">
        <v>90</v>
      </c>
      <c r="F17" s="18">
        <v>4.6840000000000002</v>
      </c>
      <c r="G17" s="18">
        <v>12</v>
      </c>
      <c r="H17" s="44">
        <f t="shared" si="0"/>
        <v>56.207999999999998</v>
      </c>
    </row>
    <row r="18" spans="1:10" ht="63.75" x14ac:dyDescent="0.25">
      <c r="A18" s="18">
        <v>7</v>
      </c>
      <c r="B18" s="43" t="s">
        <v>37</v>
      </c>
      <c r="C18" s="19"/>
      <c r="D18" s="41" t="s">
        <v>54</v>
      </c>
      <c r="E18" s="40" t="s">
        <v>91</v>
      </c>
      <c r="F18" s="18">
        <v>55.5</v>
      </c>
      <c r="G18" s="18">
        <v>1</v>
      </c>
      <c r="H18" s="44">
        <f t="shared" si="0"/>
        <v>55.5</v>
      </c>
    </row>
    <row r="19" spans="1:10" ht="102" x14ac:dyDescent="0.25">
      <c r="A19" s="18">
        <v>7</v>
      </c>
      <c r="B19" s="43" t="s">
        <v>37</v>
      </c>
      <c r="C19" s="19"/>
      <c r="D19" s="41" t="s">
        <v>73</v>
      </c>
      <c r="E19" s="40" t="s">
        <v>92</v>
      </c>
      <c r="F19" s="18">
        <v>14.5</v>
      </c>
      <c r="G19" s="18">
        <v>1</v>
      </c>
      <c r="H19" s="44">
        <f t="shared" si="0"/>
        <v>14.5</v>
      </c>
      <c r="J19" s="48"/>
    </row>
    <row r="20" spans="1:10" ht="33" customHeight="1" x14ac:dyDescent="0.25">
      <c r="A20" s="18">
        <v>8</v>
      </c>
      <c r="B20" s="43" t="s">
        <v>37</v>
      </c>
      <c r="C20" s="19"/>
      <c r="D20" s="41" t="s">
        <v>93</v>
      </c>
      <c r="E20" s="40" t="s">
        <v>95</v>
      </c>
      <c r="F20" s="18">
        <v>6</v>
      </c>
      <c r="G20" s="18">
        <v>12</v>
      </c>
      <c r="H20" s="44">
        <f t="shared" si="0"/>
        <v>72</v>
      </c>
      <c r="J20" s="49"/>
    </row>
    <row r="21" spans="1:10" ht="52.5" customHeight="1" x14ac:dyDescent="0.25">
      <c r="A21" s="18">
        <v>8</v>
      </c>
      <c r="B21" s="43" t="s">
        <v>37</v>
      </c>
      <c r="C21" s="19"/>
      <c r="D21" s="41" t="s">
        <v>93</v>
      </c>
      <c r="E21" s="40" t="s">
        <v>94</v>
      </c>
      <c r="F21" s="18">
        <v>0.1</v>
      </c>
      <c r="G21" s="18">
        <v>12</v>
      </c>
      <c r="H21" s="44">
        <f t="shared" si="0"/>
        <v>1.2000000000000002</v>
      </c>
      <c r="J21" s="48"/>
    </row>
    <row r="22" spans="1:10" ht="51" x14ac:dyDescent="0.25">
      <c r="A22" s="18">
        <v>9</v>
      </c>
      <c r="B22" s="43" t="s">
        <v>37</v>
      </c>
      <c r="C22" s="19"/>
      <c r="D22" s="41" t="s">
        <v>96</v>
      </c>
      <c r="E22" s="40" t="s">
        <v>97</v>
      </c>
      <c r="F22" s="18">
        <v>5</v>
      </c>
      <c r="G22" s="18">
        <v>12</v>
      </c>
      <c r="H22" s="44">
        <f t="shared" si="0"/>
        <v>60</v>
      </c>
      <c r="J22" s="48"/>
    </row>
    <row r="23" spans="1:10" ht="59.25" customHeight="1" x14ac:dyDescent="0.25">
      <c r="A23" s="18">
        <v>10</v>
      </c>
      <c r="B23" s="43" t="s">
        <v>37</v>
      </c>
      <c r="C23" s="19"/>
      <c r="D23" s="46" t="s">
        <v>75</v>
      </c>
      <c r="E23" s="40" t="s">
        <v>55</v>
      </c>
      <c r="F23" s="18">
        <v>1.1499999999999999</v>
      </c>
      <c r="G23" s="18">
        <v>18</v>
      </c>
      <c r="H23" s="44">
        <f t="shared" si="0"/>
        <v>20.7</v>
      </c>
    </row>
    <row r="24" spans="1:10" ht="51" x14ac:dyDescent="0.25">
      <c r="A24" s="18">
        <v>10</v>
      </c>
      <c r="B24" s="43" t="s">
        <v>37</v>
      </c>
      <c r="C24" s="19"/>
      <c r="D24" s="45" t="s">
        <v>75</v>
      </c>
      <c r="E24" s="40" t="s">
        <v>98</v>
      </c>
      <c r="F24" s="18">
        <v>11.4</v>
      </c>
      <c r="G24" s="18">
        <v>1</v>
      </c>
      <c r="H24" s="44">
        <f t="shared" si="0"/>
        <v>11.4</v>
      </c>
      <c r="J24" s="48"/>
    </row>
    <row r="25" spans="1:10" ht="51" x14ac:dyDescent="0.25">
      <c r="A25" s="18">
        <v>10</v>
      </c>
      <c r="B25" s="43" t="s">
        <v>37</v>
      </c>
      <c r="C25" s="19"/>
      <c r="D25" s="45" t="s">
        <v>75</v>
      </c>
      <c r="E25" s="40" t="s">
        <v>99</v>
      </c>
      <c r="F25" s="18">
        <v>0.7</v>
      </c>
      <c r="G25" s="18">
        <v>1</v>
      </c>
      <c r="H25" s="44">
        <f t="shared" si="0"/>
        <v>0.7</v>
      </c>
      <c r="J25" s="48"/>
    </row>
    <row r="26" spans="1:10" ht="51" x14ac:dyDescent="0.25">
      <c r="A26" s="18">
        <v>11</v>
      </c>
      <c r="B26" s="43" t="s">
        <v>37</v>
      </c>
      <c r="C26" s="19"/>
      <c r="D26" s="41" t="s">
        <v>58</v>
      </c>
      <c r="E26" s="40" t="s">
        <v>108</v>
      </c>
      <c r="F26" s="18">
        <v>0.25</v>
      </c>
      <c r="G26" s="18">
        <v>50</v>
      </c>
      <c r="H26" s="44">
        <f t="shared" si="0"/>
        <v>12.5</v>
      </c>
    </row>
    <row r="27" spans="1:10" ht="51" x14ac:dyDescent="0.25">
      <c r="A27" s="18">
        <v>11</v>
      </c>
      <c r="B27" s="43" t="s">
        <v>37</v>
      </c>
      <c r="C27" s="19"/>
      <c r="D27" s="41" t="s">
        <v>58</v>
      </c>
      <c r="E27" s="40" t="s">
        <v>109</v>
      </c>
      <c r="F27" s="18">
        <v>2.12</v>
      </c>
      <c r="G27" s="18">
        <v>4</v>
      </c>
      <c r="H27" s="44">
        <f t="shared" si="0"/>
        <v>8.48</v>
      </c>
    </row>
    <row r="28" spans="1:10" ht="51" x14ac:dyDescent="0.25">
      <c r="A28" s="18">
        <v>11</v>
      </c>
      <c r="B28" s="43" t="s">
        <v>37</v>
      </c>
      <c r="C28" s="19"/>
      <c r="D28" s="41" t="s">
        <v>58</v>
      </c>
      <c r="E28" s="40" t="s">
        <v>110</v>
      </c>
      <c r="F28" s="18">
        <v>0.6</v>
      </c>
      <c r="G28" s="18">
        <v>5</v>
      </c>
      <c r="H28" s="44">
        <f t="shared" si="0"/>
        <v>3</v>
      </c>
      <c r="J28" s="48"/>
    </row>
    <row r="29" spans="1:10" ht="67.5" customHeight="1" x14ac:dyDescent="0.25">
      <c r="A29" s="18">
        <v>12</v>
      </c>
      <c r="B29" s="43" t="s">
        <v>37</v>
      </c>
      <c r="C29" s="19"/>
      <c r="D29" s="41" t="s">
        <v>117</v>
      </c>
      <c r="E29" s="40" t="s">
        <v>100</v>
      </c>
      <c r="F29" s="18">
        <v>0.7</v>
      </c>
      <c r="G29" s="18">
        <v>2</v>
      </c>
      <c r="H29" s="44">
        <f t="shared" si="0"/>
        <v>1.4</v>
      </c>
    </row>
    <row r="30" spans="1:10" ht="62.25" customHeight="1" x14ac:dyDescent="0.25">
      <c r="A30" s="18">
        <v>12</v>
      </c>
      <c r="B30" s="43" t="s">
        <v>37</v>
      </c>
      <c r="C30" s="19"/>
      <c r="D30" s="41" t="s">
        <v>117</v>
      </c>
      <c r="E30" s="40" t="s">
        <v>101</v>
      </c>
      <c r="F30" s="18">
        <v>0.5</v>
      </c>
      <c r="G30" s="18">
        <v>25</v>
      </c>
      <c r="H30" s="44">
        <f t="shared" si="0"/>
        <v>12.5</v>
      </c>
    </row>
    <row r="31" spans="1:10" ht="70.5" customHeight="1" x14ac:dyDescent="0.25">
      <c r="A31" s="18">
        <v>12</v>
      </c>
      <c r="B31" s="43" t="s">
        <v>37</v>
      </c>
      <c r="C31" s="19"/>
      <c r="D31" s="41" t="s">
        <v>117</v>
      </c>
      <c r="E31" s="40" t="s">
        <v>107</v>
      </c>
      <c r="F31" s="18">
        <v>0.5</v>
      </c>
      <c r="G31" s="18">
        <v>5</v>
      </c>
      <c r="H31" s="44">
        <f t="shared" si="0"/>
        <v>2.5</v>
      </c>
    </row>
    <row r="32" spans="1:10" ht="51" x14ac:dyDescent="0.25">
      <c r="A32" s="18">
        <v>12</v>
      </c>
      <c r="B32" s="43" t="s">
        <v>37</v>
      </c>
      <c r="C32" s="19"/>
      <c r="D32" s="41" t="s">
        <v>117</v>
      </c>
      <c r="E32" s="40" t="s">
        <v>102</v>
      </c>
      <c r="F32" s="18">
        <v>0.7</v>
      </c>
      <c r="G32" s="18">
        <v>18</v>
      </c>
      <c r="H32" s="44">
        <f t="shared" si="0"/>
        <v>12.6</v>
      </c>
    </row>
    <row r="33" spans="1:11" ht="51" x14ac:dyDescent="0.25">
      <c r="A33" s="18">
        <v>12</v>
      </c>
      <c r="B33" s="43" t="s">
        <v>37</v>
      </c>
      <c r="C33" s="19"/>
      <c r="D33" s="41" t="s">
        <v>117</v>
      </c>
      <c r="E33" s="40" t="s">
        <v>103</v>
      </c>
      <c r="F33" s="18">
        <v>0.8</v>
      </c>
      <c r="G33" s="18">
        <v>4</v>
      </c>
      <c r="H33" s="44">
        <f t="shared" si="0"/>
        <v>3.2</v>
      </c>
    </row>
    <row r="34" spans="1:11" ht="51" x14ac:dyDescent="0.25">
      <c r="A34" s="18">
        <v>12</v>
      </c>
      <c r="B34" s="43" t="s">
        <v>37</v>
      </c>
      <c r="C34" s="19"/>
      <c r="D34" s="41" t="s">
        <v>117</v>
      </c>
      <c r="E34" s="40" t="s">
        <v>104</v>
      </c>
      <c r="F34" s="18">
        <v>0.5</v>
      </c>
      <c r="G34" s="18">
        <v>1</v>
      </c>
      <c r="H34" s="44">
        <f t="shared" si="0"/>
        <v>0.5</v>
      </c>
    </row>
    <row r="35" spans="1:11" ht="51" x14ac:dyDescent="0.25">
      <c r="A35" s="18">
        <v>12</v>
      </c>
      <c r="B35" s="43" t="s">
        <v>37</v>
      </c>
      <c r="C35" s="19"/>
      <c r="D35" s="41" t="s">
        <v>117</v>
      </c>
      <c r="E35" s="40" t="s">
        <v>105</v>
      </c>
      <c r="F35" s="18">
        <v>0.5</v>
      </c>
      <c r="G35" s="18">
        <v>5</v>
      </c>
      <c r="H35" s="44">
        <f t="shared" si="0"/>
        <v>2.5</v>
      </c>
    </row>
    <row r="36" spans="1:11" ht="51" x14ac:dyDescent="0.25">
      <c r="A36" s="18">
        <v>12</v>
      </c>
      <c r="B36" s="43" t="s">
        <v>37</v>
      </c>
      <c r="C36" s="19"/>
      <c r="D36" s="41" t="s">
        <v>117</v>
      </c>
      <c r="E36" s="40" t="s">
        <v>106</v>
      </c>
      <c r="F36" s="18">
        <v>0.16</v>
      </c>
      <c r="G36" s="18">
        <v>4</v>
      </c>
      <c r="H36" s="44">
        <f t="shared" si="0"/>
        <v>0.64</v>
      </c>
    </row>
    <row r="37" spans="1:11" ht="51" x14ac:dyDescent="0.25">
      <c r="A37" s="18">
        <v>12</v>
      </c>
      <c r="B37" s="43" t="s">
        <v>37</v>
      </c>
      <c r="C37" s="19"/>
      <c r="D37" s="41" t="s">
        <v>117</v>
      </c>
      <c r="E37" s="40" t="s">
        <v>111</v>
      </c>
      <c r="F37" s="18">
        <v>0.05</v>
      </c>
      <c r="G37" s="18">
        <v>20</v>
      </c>
      <c r="H37" s="44">
        <f t="shared" si="0"/>
        <v>1</v>
      </c>
      <c r="J37" s="48"/>
    </row>
    <row r="38" spans="1:11" ht="51" x14ac:dyDescent="0.25">
      <c r="A38" s="18">
        <v>12</v>
      </c>
      <c r="B38" s="43" t="s">
        <v>37</v>
      </c>
      <c r="C38" s="19"/>
      <c r="D38" s="41" t="s">
        <v>117</v>
      </c>
      <c r="E38" s="40" t="s">
        <v>112</v>
      </c>
      <c r="F38" s="18"/>
      <c r="G38" s="18">
        <v>1</v>
      </c>
      <c r="H38" s="44">
        <f t="shared" si="0"/>
        <v>0</v>
      </c>
    </row>
    <row r="39" spans="1:11" ht="51" x14ac:dyDescent="0.25">
      <c r="A39" s="18">
        <v>12</v>
      </c>
      <c r="B39" s="43" t="s">
        <v>37</v>
      </c>
      <c r="C39" s="19"/>
      <c r="D39" s="41" t="s">
        <v>117</v>
      </c>
      <c r="E39" s="40" t="s">
        <v>113</v>
      </c>
      <c r="F39" s="18"/>
      <c r="G39" s="18">
        <v>1</v>
      </c>
      <c r="H39" s="44">
        <f t="shared" si="0"/>
        <v>0</v>
      </c>
      <c r="J39" s="48"/>
      <c r="K39" s="47"/>
    </row>
    <row r="40" spans="1:11" x14ac:dyDescent="0.25">
      <c r="A40" s="69" t="s">
        <v>115</v>
      </c>
      <c r="B40" s="104"/>
      <c r="C40" s="104"/>
      <c r="D40" s="104"/>
      <c r="E40" s="105"/>
      <c r="F40" s="37" t="s">
        <v>114</v>
      </c>
      <c r="G40" s="37">
        <f t="shared" ref="G40" si="1">SUM(G11:G39)</f>
        <v>232</v>
      </c>
      <c r="H40" s="54">
        <f>SUM(H11:H39)</f>
        <v>473.52799999999991</v>
      </c>
    </row>
    <row r="42" spans="1:11" x14ac:dyDescent="0.25">
      <c r="A42" t="s">
        <v>116</v>
      </c>
    </row>
  </sheetData>
  <mergeCells count="14">
    <mergeCell ref="F9:F10"/>
    <mergeCell ref="G9:G10"/>
    <mergeCell ref="H9:H10"/>
    <mergeCell ref="A40:E40"/>
    <mergeCell ref="B1:H1"/>
    <mergeCell ref="A2:H2"/>
    <mergeCell ref="E3:H3"/>
    <mergeCell ref="A8:A10"/>
    <mergeCell ref="B8:D8"/>
    <mergeCell ref="E8:H8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ТРУ 2018 г.</vt:lpstr>
      <vt:lpstr>ТРУ 2019 г.</vt:lpstr>
      <vt:lpstr>ТРУ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2018-11-15T06:28:36Z</cp:lastPrinted>
  <dcterms:created xsi:type="dcterms:W3CDTF">2018-04-20T07:16:57Z</dcterms:created>
  <dcterms:modified xsi:type="dcterms:W3CDTF">2018-11-15T06:30:07Z</dcterms:modified>
</cp:coreProperties>
</file>