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'Лист1'!$A$1:$Q$201</definedName>
    <definedName name="Excel_BuiltIn_Print_Area_1_1">'Лист1'!$A$1:$Q$120</definedName>
  </definedNames>
  <calcPr fullCalcOnLoad="1"/>
</workbook>
</file>

<file path=xl/sharedStrings.xml><?xml version="1.0" encoding="utf-8"?>
<sst xmlns="http://schemas.openxmlformats.org/spreadsheetml/2006/main" count="503" uniqueCount="229">
  <si>
    <t>Утверждаю:</t>
  </si>
  <si>
    <t>Председатель Комитета ветеринарии</t>
  </si>
  <si>
    <t>с Госветинспекцией Республики Алтай</t>
  </si>
  <si>
    <t>_____________________ В.К. Макасеев</t>
  </si>
  <si>
    <t>«_______» __________________2010 г.</t>
  </si>
  <si>
    <t>Калькуляция на платные ветеринарные услуги, предоставляемые владельцам</t>
  </si>
  <si>
    <t>продуктов животноводства и других видов продукции, подконтрольной ветеринарной службе.</t>
  </si>
  <si>
    <t xml:space="preserve">№    п/п     </t>
  </si>
  <si>
    <t>Наименование услуги</t>
  </si>
  <si>
    <t>Расходные материалы (руб.)</t>
  </si>
  <si>
    <t>Итого материальные расходы  ( руб.)</t>
  </si>
  <si>
    <t>Затраты  времени на 1 единицу в минутах</t>
  </si>
  <si>
    <t>Нагрузка в день (ед.)</t>
  </si>
  <si>
    <t>Оперативное время (61%)</t>
  </si>
  <si>
    <t>Заработная плата    (руб.)</t>
  </si>
  <si>
    <t>Начисления на зарплату 26,2 %, (руб)</t>
  </si>
  <si>
    <t>Стоимость приема одной единицы ( руб.)</t>
  </si>
  <si>
    <t>Накладные расходы  ( 20%)</t>
  </si>
  <si>
    <t>Прибыль (15%)</t>
  </si>
  <si>
    <t>Стоимость одной единицы</t>
  </si>
  <si>
    <t>Всего стоимость услуги</t>
  </si>
  <si>
    <t>Наименование</t>
  </si>
  <si>
    <t>Стоимость (руб.)</t>
  </si>
  <si>
    <t>Кол-во</t>
  </si>
  <si>
    <t>Итого (руб.)</t>
  </si>
  <si>
    <r>
      <t xml:space="preserve">Ветеринарно-санитарная экспертиза  </t>
    </r>
    <r>
      <rPr>
        <b/>
        <sz val="16"/>
        <color indexed="8"/>
        <rFont val="Times New Roman"/>
        <family val="1"/>
      </rPr>
      <t xml:space="preserve"> мяса крупного рогатого скота (говядина)</t>
    </r>
    <r>
      <rPr>
        <sz val="16"/>
        <color indexed="8"/>
        <rFont val="Times New Roman"/>
        <family val="1"/>
      </rPr>
      <t xml:space="preserve">;  Проверка ветеринарных сопроводительных документов и их соответствие поступившему мясу;                                                        Внешний осмотр;                                       Осмотр внутренних органов, головы, лимфатических узлов;                        Клеймение овальным клеймом.                      </t>
    </r>
  </si>
  <si>
    <t>Халат                               Перчатки разовые          Фартук                             Нож                                  Мусат                               Клеймо                            Мастика (100 мл.)           Хлорамин (300 гр.)</t>
  </si>
  <si>
    <t xml:space="preserve">250       4           140       200       150       262       95        150        </t>
  </si>
  <si>
    <t xml:space="preserve">1%         1 пара   1 %        1%         1 %        0,5       1 мл.      2 гр.     </t>
  </si>
  <si>
    <t xml:space="preserve">1,3         4              1,4           2            1,5           1,3        0,9         1     </t>
  </si>
  <si>
    <r>
      <t xml:space="preserve">Ветеринарно-санитарная экспертиза 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мяса мелкого рогатого скота</t>
    </r>
    <r>
      <rPr>
        <sz val="16"/>
        <rFont val="Times New Roman"/>
        <family val="1"/>
      </rPr>
      <t xml:space="preserve">;                                    Проверка ветеринарных сопроводительных документов и их соответствие поступившему мясу;                                                        Внешний осмотр;                                       Осмотр внутренних органов, головы, лимфатических узлов;                        Клеймение овальным клеймом.             </t>
    </r>
    <r>
      <rPr>
        <sz val="16"/>
        <color indexed="8"/>
        <rFont val="Times New Roman"/>
        <family val="1"/>
      </rPr>
      <t xml:space="preserve">         </t>
    </r>
  </si>
  <si>
    <r>
      <t xml:space="preserve">Ветеринарно-санитарная экспертиза  </t>
    </r>
    <r>
      <rPr>
        <b/>
        <sz val="16"/>
        <rFont val="Times New Roman"/>
        <family val="1"/>
      </rPr>
      <t xml:space="preserve"> мяса свинины, медвежатины</t>
    </r>
    <r>
      <rPr>
        <sz val="16"/>
        <rFont val="Times New Roman"/>
        <family val="1"/>
      </rPr>
      <t xml:space="preserve">;                                  Проверка ветеринарных сопроводительных документов и их соответствие поступившему мясу;                                                        Внешний осмотр;                                       Осмотр внутренних органов, головы, лимфатических узлов;                        Клеймение овальным клеймом.                      </t>
    </r>
  </si>
  <si>
    <r>
      <t xml:space="preserve">Ветеринарно-санитарная экспертиза 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мяса молочных  поросят</t>
    </r>
    <r>
      <rPr>
        <sz val="16"/>
        <color indexed="8"/>
        <rFont val="Times New Roman"/>
        <family val="1"/>
      </rPr>
      <t xml:space="preserve"> </t>
    </r>
    <r>
      <rPr>
        <sz val="16"/>
        <rFont val="Times New Roman"/>
        <family val="1"/>
      </rPr>
      <t xml:space="preserve">;                             Проверка ветеринарных сопроводительных документов и их соответствие поступившему мясу;                                                        Внешний осмотр;                                       Осмотр внутренних органов, головы, лимфатических узлов;                        Клеймение овальным клеймом.             </t>
    </r>
    <r>
      <rPr>
        <sz val="16"/>
        <color indexed="8"/>
        <rFont val="Times New Roman"/>
        <family val="1"/>
      </rPr>
      <t xml:space="preserve">         </t>
    </r>
  </si>
  <si>
    <r>
      <t xml:space="preserve">Ветеринарно-санитарная экспертиза 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мяса конины</t>
    </r>
    <r>
      <rPr>
        <sz val="16"/>
        <rFont val="Times New Roman"/>
        <family val="1"/>
      </rPr>
      <t xml:space="preserve">;                                                  Проверка ветеринарных сопроводительных документов и их соответствие поступившему мясу;                                                        Внешний осмотр;                                       Осмотр внутренних органов, головы, лимфатических узлов;                        Клеймение овальным клеймом.             </t>
    </r>
    <r>
      <rPr>
        <sz val="16"/>
        <color indexed="8"/>
        <rFont val="Times New Roman"/>
        <family val="1"/>
      </rPr>
      <t xml:space="preserve">         </t>
    </r>
  </si>
  <si>
    <r>
      <t xml:space="preserve">Ветеринарно-санитарная экспертиза  </t>
    </r>
    <r>
      <rPr>
        <b/>
        <sz val="16"/>
        <rFont val="Times New Roman"/>
        <family val="1"/>
      </rPr>
      <t xml:space="preserve"> мяса верблюда, марала</t>
    </r>
    <r>
      <rPr>
        <sz val="16"/>
        <rFont val="Times New Roman"/>
        <family val="1"/>
      </rPr>
      <t xml:space="preserve">;                                     Проверка ветеринарных сопроводительных документов и их соответствие поступившему мясу;                                                        Внешний осмотр;                                       Осмотр внутренних органов, головы, лимфатических узлов;                        Клеймение овальным клеймом.                      </t>
    </r>
  </si>
  <si>
    <r>
      <t xml:space="preserve">Ветеринарно-санитарная экспертиза 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мяса оленей</t>
    </r>
    <r>
      <rPr>
        <sz val="16"/>
        <rFont val="Times New Roman"/>
        <family val="1"/>
      </rPr>
      <t xml:space="preserve">;                                                   Проверка ветеринарных сопроводительных документов и их соответствие поступившему мясу;                                                        Внешний осмотр;                                       Осмотр внутренних органов, головы, лимфатических узлов;                        Клеймение овальным клеймом.             </t>
    </r>
    <r>
      <rPr>
        <sz val="16"/>
        <color indexed="8"/>
        <rFont val="Times New Roman"/>
        <family val="1"/>
      </rPr>
      <t xml:space="preserve">         </t>
    </r>
  </si>
  <si>
    <r>
      <t xml:space="preserve">Ветеринарно-санитарная экспертиза  </t>
    </r>
    <r>
      <rPr>
        <b/>
        <sz val="16"/>
        <rFont val="Times New Roman"/>
        <family val="1"/>
      </rPr>
      <t xml:space="preserve"> мяса нутрии</t>
    </r>
    <r>
      <rPr>
        <sz val="16"/>
        <rFont val="Times New Roman"/>
        <family val="1"/>
      </rPr>
      <t xml:space="preserve">;                                                     Проверка ветеринарных сопроводительных документов и их соответствие поступившему мясу;                                                        Внешний осмотр;                                       Осмотр внутренних органов, головы, лимфатических узлов;                        Клеймение овальным клеймом.                      </t>
    </r>
  </si>
  <si>
    <r>
      <t xml:space="preserve">Ветеринарно-санитарная экспертиза 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мяса птицы, кроликов</t>
    </r>
    <r>
      <rPr>
        <sz val="16"/>
        <rFont val="Times New Roman"/>
        <family val="1"/>
      </rPr>
      <t xml:space="preserve">;                                      Проверка ветеринарных сопроводительных документов и их соответствие поступившему мясу;                                                        Внешний осмотр;                                       Осмотр внутренних органов, головы, лимфатических узлов;                        Клеймение овальным клеймом.             </t>
    </r>
    <r>
      <rPr>
        <sz val="16"/>
        <color indexed="8"/>
        <rFont val="Times New Roman"/>
        <family val="1"/>
      </rPr>
      <t xml:space="preserve">         </t>
    </r>
  </si>
  <si>
    <r>
      <t xml:space="preserve">Ветеринарно-санитарная экспертиза мясопродуктов (колбасные изделия, субпродукты 1, 2  категории, полуфабрикаты мясные и др.) </t>
    </r>
    <r>
      <rPr>
        <b/>
        <sz val="16"/>
        <color indexed="8"/>
        <rFont val="Times New Roman"/>
        <family val="1"/>
      </rPr>
      <t>изготовленных на перерабатывающих предприятиях.</t>
    </r>
    <r>
      <rPr>
        <b/>
        <sz val="16"/>
        <rFont val="Times New Roman"/>
        <family val="1"/>
      </rPr>
      <t xml:space="preserve">                                      </t>
    </r>
    <r>
      <rPr>
        <sz val="16"/>
        <rFont val="Times New Roman"/>
        <family val="1"/>
      </rPr>
      <t>Проверка</t>
    </r>
    <r>
      <rPr>
        <sz val="16"/>
        <color indexed="8"/>
        <rFont val="Times New Roman"/>
        <family val="1"/>
      </rPr>
      <t xml:space="preserve"> ветеринарных сопроводительных документов;                                </t>
    </r>
    <r>
      <rPr>
        <sz val="16"/>
        <rFont val="Times New Roman"/>
        <family val="1"/>
      </rPr>
      <t xml:space="preserve">  Органолептика</t>
    </r>
  </si>
  <si>
    <t>Халат                               Перчатки разовые          Фартук                             Хлорамин (300 гр.)</t>
  </si>
  <si>
    <t xml:space="preserve">250       4           140       150        </t>
  </si>
  <si>
    <t xml:space="preserve">1%       1 пара  1 %      2 гр.     </t>
  </si>
  <si>
    <t xml:space="preserve">2,5         4            1,4           1     </t>
  </si>
  <si>
    <r>
      <t xml:space="preserve">Окорочка куриные                                           </t>
    </r>
    <r>
      <rPr>
        <sz val="16"/>
        <color indexed="8"/>
        <rFont val="Times New Roman"/>
        <family val="1"/>
      </rPr>
      <t xml:space="preserve">Проверка ветеринарных сопроводительных документов и их соответствие поступившей продукции                                                             </t>
    </r>
    <r>
      <rPr>
        <sz val="16"/>
        <rFont val="Times New Roman"/>
        <family val="1"/>
      </rPr>
      <t xml:space="preserve">  Органолептика.                                                      </t>
    </r>
    <r>
      <rPr>
        <b/>
        <sz val="16"/>
        <rFont val="Times New Roman"/>
        <family val="1"/>
      </rPr>
      <t>Одна партия.</t>
    </r>
  </si>
  <si>
    <t>- до 50 кг.</t>
  </si>
  <si>
    <t xml:space="preserve">2,5         4              1,4           1     </t>
  </si>
  <si>
    <t>- до 100 кг.                                                              Свыше 100 кг.*</t>
  </si>
  <si>
    <r>
      <t>Ветеринарно-санитарная экспертиза</t>
    </r>
    <r>
      <rPr>
        <b/>
        <sz val="16"/>
        <rFont val="Times New Roman"/>
        <family val="1"/>
      </rPr>
      <t xml:space="preserve"> сала (шпик) свиного домашнего приготовления      </t>
    </r>
    <r>
      <rPr>
        <sz val="16"/>
        <rFont val="Times New Roman"/>
        <family val="1"/>
      </rPr>
      <t>Проверка ветеринарных сопроводительных документов и их соответствие поступившей продукции;     
Органолептика;
Клеймение.</t>
    </r>
  </si>
  <si>
    <t>Халат                               Перчатки разовые           Клеймо                            Мастика (100 мл.)           Хлорамин (300 гр.)</t>
  </si>
  <si>
    <t xml:space="preserve">250       8           262       95        150        </t>
  </si>
  <si>
    <t xml:space="preserve">1%       1 пара 1 %     5 мл.    2 гр.     </t>
  </si>
  <si>
    <t xml:space="preserve">2,5         8              2,6         4,75         1     </t>
  </si>
  <si>
    <r>
      <t>Ветеринарно-санитарная экспертиза</t>
    </r>
    <r>
      <rPr>
        <b/>
        <sz val="16"/>
        <rFont val="Times New Roman"/>
        <family val="1"/>
      </rPr>
      <t xml:space="preserve"> жиров животного происхождения;                </t>
    </r>
    <r>
      <rPr>
        <sz val="16"/>
        <rFont val="Times New Roman"/>
        <family val="1"/>
      </rPr>
      <t>Проверка ветеринарных сопроводительных документов и их соответствие поступившей продукции                                                  
Органолептика;
Определение содержания влаги,фальсификации растительными жирами.</t>
    </r>
  </si>
  <si>
    <t xml:space="preserve">Халат                               Перчатки разовые         </t>
  </si>
  <si>
    <t xml:space="preserve">250       8             </t>
  </si>
  <si>
    <t xml:space="preserve">1 %      1 пара       </t>
  </si>
  <si>
    <t xml:space="preserve">2,5         8            </t>
  </si>
  <si>
    <r>
      <t xml:space="preserve">Ветеринарно-санитарная экспертиза </t>
    </r>
    <r>
      <rPr>
        <b/>
        <sz val="16"/>
        <rFont val="Times New Roman"/>
        <family val="1"/>
      </rPr>
      <t xml:space="preserve">яйца куриного;                                                               </t>
    </r>
    <r>
      <rPr>
        <sz val="16"/>
        <rFont val="Times New Roman"/>
        <family val="1"/>
      </rPr>
      <t>Проверка ветеринарных сопроводительных документов и их соответствие поступившей продукции                                                   
Органолептика;
Овоскопия.</t>
    </r>
  </si>
  <si>
    <t>- до 360 шт.</t>
  </si>
  <si>
    <t>Халат                               Перчатки разовые           Хлорамин (300 гр.)</t>
  </si>
  <si>
    <t xml:space="preserve">250       8     150        </t>
  </si>
  <si>
    <t xml:space="preserve">1%       1 пара   2 гр.     </t>
  </si>
  <si>
    <t xml:space="preserve">2,5         8            1     </t>
  </si>
  <si>
    <t>- до 1000 шт.</t>
  </si>
  <si>
    <t>- до 5000 шт.                                                            Свыше 5000 шт.*</t>
  </si>
  <si>
    <r>
      <t>Ветеринарно-санитарная экспертиза</t>
    </r>
    <r>
      <rPr>
        <b/>
        <sz val="16"/>
        <rFont val="Times New Roman"/>
        <family val="1"/>
      </rPr>
      <t xml:space="preserve"> рыбы живой, охлажденной, мороженной (речная, озерная, морская)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в ассортименте.             </t>
    </r>
    <r>
      <rPr>
        <sz val="16"/>
        <rFont val="Times New Roman"/>
        <family val="1"/>
      </rPr>
      <t xml:space="preserve"> Проверка ветеринарных сопроводительных документов и их соответствие поступившей продукции                                                       Внешний осмотр;                                                        Органолептика;
Микроскопия, паразитарная чистота.</t>
    </r>
  </si>
  <si>
    <t>- до 10 кг.</t>
  </si>
  <si>
    <t>Генцианвиолет (1 кг) Кристаллическая            карболовая кислота      Калия йодид             Кристаллический йод   Кристаллический           фуксин                             Этиловый спирт 96%     Метиленовый синий</t>
  </si>
  <si>
    <t>2150                  165       830      890       5100                   95          2475</t>
  </si>
  <si>
    <t>0,1 гр.                0,2 гр. 0,2 гр. 0,1 гр. 0,1 гр.                1 мл.      0,8 гр.</t>
  </si>
  <si>
    <t>0,2                           0,03        0,16        0,09        0,5                            0,1          1,98</t>
  </si>
  <si>
    <t>- до 100 кг.</t>
  </si>
  <si>
    <t xml:space="preserve">- до 500 кг.                                                              </t>
  </si>
  <si>
    <t xml:space="preserve">- до 1000 кг.                                                          Свыше 1000 кг.*                                                           </t>
  </si>
  <si>
    <r>
      <t>Ветеринарно-санитарная экспертиза</t>
    </r>
    <r>
      <rPr>
        <b/>
        <sz val="16"/>
        <rFont val="Times New Roman"/>
        <family val="1"/>
      </rPr>
      <t xml:space="preserve"> рыбы соленой, холодного и горячего копчения, вяленая.                                                </t>
    </r>
    <r>
      <rPr>
        <sz val="16"/>
        <rFont val="Times New Roman"/>
        <family val="1"/>
      </rPr>
      <t xml:space="preserve"> Проверка ветеринарных сопроводительных документов;               
Органолептика;
</t>
    </r>
  </si>
  <si>
    <t>- до 10 кг</t>
  </si>
  <si>
    <t>- до 50 кг</t>
  </si>
  <si>
    <t>- до 100 кг                                                             Свыше 100 кг.*</t>
  </si>
  <si>
    <r>
      <t>Ветеринарно-санитарная экспертиза</t>
    </r>
    <r>
      <rPr>
        <b/>
        <sz val="16"/>
        <rFont val="Times New Roman"/>
        <family val="1"/>
      </rPr>
      <t xml:space="preserve"> раков свежих                                                   </t>
    </r>
    <r>
      <rPr>
        <sz val="16"/>
        <rFont val="Times New Roman"/>
        <family val="1"/>
      </rPr>
      <t xml:space="preserve"> Проверка ветеринарных сопроводительных документов и их соответствие поступившей продукции                             
Органолептика;
</t>
    </r>
  </si>
  <si>
    <r>
      <t xml:space="preserve">Ветеринарно-санитарная экспертиза на рынках  </t>
    </r>
    <r>
      <rPr>
        <b/>
        <sz val="16"/>
        <rFont val="Times New Roman"/>
        <family val="1"/>
      </rPr>
      <t>молока сырого.</t>
    </r>
    <r>
      <rPr>
        <sz val="16"/>
        <rFont val="Times New Roman"/>
        <family val="1"/>
      </rPr>
      <t xml:space="preserve">                                     Проверка ветеринарных  сопроводительных документов и их соответствие поступившей продукции
Определение фальсификации;
Органолептика;
Определение чистоты, жирности, кислотности, плотности.                                     </t>
    </r>
    <r>
      <rPr>
        <b/>
        <sz val="16"/>
        <rFont val="Times New Roman"/>
        <family val="1"/>
      </rPr>
      <t xml:space="preserve">Одна партия.
</t>
    </r>
  </si>
  <si>
    <t>- до 10 литров.</t>
  </si>
  <si>
    <t>Фенолфталеин                Спирт этиловый 96%     Едкий натр                 Мастотест (100 мл)</t>
  </si>
  <si>
    <t>2280     95         22        325</t>
  </si>
  <si>
    <t>0,1 гр. 1 мл.     2 гр.    1 мл.</t>
  </si>
  <si>
    <t>0,23        0,1          0,04        3,25</t>
  </si>
  <si>
    <t>- до 20 литров.</t>
  </si>
  <si>
    <t>- до 50 литров.                                                       Свыше 50 литров.*</t>
  </si>
  <si>
    <r>
      <t xml:space="preserve">Ветеринарно-санитарная экспертиза молока сырого направляемого на промпереработку.                                                </t>
    </r>
    <r>
      <rPr>
        <sz val="16"/>
        <color indexed="8"/>
        <rFont val="Times New Roman"/>
        <family val="1"/>
      </rPr>
      <t xml:space="preserve">Проверка ветеринарных  сопроводительных документов и их соответствие поступившей продукции.                                                             </t>
    </r>
    <r>
      <rPr>
        <b/>
        <sz val="16"/>
        <color indexed="8"/>
        <rFont val="Times New Roman"/>
        <family val="1"/>
      </rPr>
      <t>Одна партия</t>
    </r>
    <r>
      <rPr>
        <sz val="16"/>
        <color indexed="8"/>
        <rFont val="Times New Roman"/>
        <family val="1"/>
      </rPr>
      <t>.</t>
    </r>
  </si>
  <si>
    <t>- до 1 тонны.</t>
  </si>
  <si>
    <t xml:space="preserve">Халат                                     </t>
  </si>
  <si>
    <t>- до 5  тонн.                                                           Свыше 5 тонн*.</t>
  </si>
  <si>
    <r>
      <t xml:space="preserve">Ветеринарно-санитарная экспертиза </t>
    </r>
    <r>
      <rPr>
        <b/>
        <sz val="16"/>
        <rFont val="Times New Roman"/>
        <family val="1"/>
      </rPr>
      <t>кисломолочных продуктов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не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промышленного изготовления (творог, сметана и др.</t>
    </r>
    <r>
      <rPr>
        <sz val="16"/>
        <rFont val="Times New Roman"/>
        <family val="1"/>
      </rPr>
      <t xml:space="preserve">)                                       Проверка ветеринарных  сопроводительных документов и их соответствие поступившей продукции
Определение фальсификации;
Органолептика;
Определение чистоты, жирности, кислотности, плотности.                                     </t>
    </r>
    <r>
      <rPr>
        <b/>
        <sz val="16"/>
        <rFont val="Times New Roman"/>
        <family val="1"/>
      </rPr>
      <t xml:space="preserve">Одна партия.
</t>
    </r>
  </si>
  <si>
    <t xml:space="preserve">Йод   (100 мл)                Спиртовой раствор бром тимолового синего                              Фенолфталеин                Спирт этиловый 96%    Едкий натр                 </t>
  </si>
  <si>
    <t>60                                     8500    2280    95        22</t>
  </si>
  <si>
    <t xml:space="preserve">0,3 мл.                               0,1мл. 0,1 гр. 1 мл.     2 гр. </t>
  </si>
  <si>
    <t>0,18                                         0,85         0,22        0,1           0,04</t>
  </si>
  <si>
    <r>
      <t>Ветеринарно-санитарная экспертиза</t>
    </r>
    <r>
      <rPr>
        <b/>
        <sz val="16"/>
        <rFont val="Times New Roman"/>
        <family val="1"/>
      </rPr>
      <t xml:space="preserve"> меда пчелиного, в т.ч. в сотах                                   </t>
    </r>
    <r>
      <rPr>
        <sz val="16"/>
        <rFont val="Times New Roman"/>
        <family val="1"/>
      </rPr>
      <t xml:space="preserve">Проверка ветеринарных сопроводительных документов и их соответствие поступившей продукции       </t>
    </r>
    <r>
      <rPr>
        <b/>
        <sz val="16"/>
        <rFont val="Times New Roman"/>
        <family val="1"/>
      </rPr>
      <t xml:space="preserve">         
</t>
    </r>
    <r>
      <rPr>
        <sz val="16"/>
        <rFont val="Times New Roman"/>
        <family val="1"/>
      </rPr>
      <t xml:space="preserve">Органолептика;                                                      Определение пади,
Определение влажности.                                    </t>
    </r>
    <r>
      <rPr>
        <b/>
        <sz val="16"/>
        <rFont val="Times New Roman"/>
        <family val="1"/>
      </rPr>
      <t xml:space="preserve">Одна партия.
</t>
    </r>
  </si>
  <si>
    <t>Спирт этиловый 96 %</t>
  </si>
  <si>
    <t xml:space="preserve">1 мл.                    </t>
  </si>
  <si>
    <t>- до 500 кг.                                                             Свыше 500 кг.*</t>
  </si>
  <si>
    <r>
      <t xml:space="preserve">Ветеринарно-санитарная экспертиза на рынках </t>
    </r>
    <r>
      <rPr>
        <b/>
        <sz val="16"/>
        <rFont val="Times New Roman"/>
        <family val="1"/>
      </rPr>
      <t xml:space="preserve">группы семечковые
</t>
    </r>
    <r>
      <rPr>
        <sz val="16"/>
        <color indexed="8"/>
        <rFont val="Times New Roman"/>
        <family val="1"/>
      </rPr>
      <t xml:space="preserve">Груши, яблоки, айва.                                             Проверка сопроводительных документов;  
</t>
    </r>
    <r>
      <rPr>
        <sz val="16"/>
        <rFont val="Times New Roman"/>
        <family val="1"/>
      </rPr>
      <t xml:space="preserve">Органолептика.                                                     </t>
    </r>
    <r>
      <rPr>
        <b/>
        <sz val="16"/>
        <rFont val="Times New Roman"/>
        <family val="1"/>
      </rPr>
      <t xml:space="preserve">Одна партия.
</t>
    </r>
    <r>
      <rPr>
        <sz val="16"/>
        <rFont val="Times New Roman"/>
        <family val="1"/>
      </rPr>
      <t xml:space="preserve"> </t>
    </r>
  </si>
  <si>
    <r>
      <t>Ветеринарно-санитарная экспертиза на рынках</t>
    </r>
    <r>
      <rPr>
        <b/>
        <sz val="16"/>
        <rFont val="Times New Roman"/>
        <family val="1"/>
      </rPr>
      <t xml:space="preserve"> группы субтропические (цитрусовые)                                    </t>
    </r>
    <r>
      <rPr>
        <sz val="16"/>
        <color indexed="8"/>
        <rFont val="Times New Roman"/>
        <family val="1"/>
      </rPr>
      <t>Апельсины, мандарины, лимоны, грейпфруты, гранаты, киви, ананасы и др.;        Проверка</t>
    </r>
    <r>
      <rPr>
        <sz val="16"/>
        <rFont val="Times New Roman"/>
        <family val="1"/>
      </rPr>
      <t xml:space="preserve"> сопроводительных документов;</t>
    </r>
    <r>
      <rPr>
        <sz val="16"/>
        <rFont val="Arial"/>
        <family val="2"/>
      </rPr>
      <t xml:space="preserve">  
</t>
    </r>
    <r>
      <rPr>
        <sz val="16"/>
        <color indexed="8"/>
        <rFont val="Times New Roman"/>
        <family val="1"/>
      </rPr>
      <t xml:space="preserve">Органолептика.                                                     </t>
    </r>
    <r>
      <rPr>
        <b/>
        <sz val="16"/>
        <color indexed="8"/>
        <rFont val="Times New Roman"/>
        <family val="1"/>
      </rPr>
      <t>Одна партия.</t>
    </r>
  </si>
  <si>
    <r>
      <t>Ветеринарно-санитарная экспертиза на рынках</t>
    </r>
    <r>
      <rPr>
        <b/>
        <sz val="16"/>
        <rFont val="Times New Roman"/>
        <family val="1"/>
      </rPr>
      <t xml:space="preserve"> группы  косточковые                            </t>
    </r>
    <r>
      <rPr>
        <sz val="16"/>
        <color indexed="8"/>
        <rFont val="Times New Roman"/>
        <family val="1"/>
      </rPr>
      <t xml:space="preserve">Вишня, черешня, слива, алыча и др;   </t>
    </r>
    <r>
      <rPr>
        <sz val="16"/>
        <rFont val="Times New Roman"/>
        <family val="1"/>
      </rPr>
      <t>Проверка  сопроводительных документов;</t>
    </r>
    <r>
      <rPr>
        <sz val="16"/>
        <rFont val="Arial"/>
        <family val="2"/>
      </rPr>
      <t xml:space="preserve">  
</t>
    </r>
    <r>
      <rPr>
        <sz val="16"/>
        <color indexed="8"/>
        <rFont val="Times New Roman"/>
        <family val="1"/>
      </rPr>
      <t xml:space="preserve">Органолептика.                                                     </t>
    </r>
    <r>
      <rPr>
        <b/>
        <sz val="16"/>
        <color indexed="8"/>
        <rFont val="Times New Roman"/>
        <family val="1"/>
      </rPr>
      <t xml:space="preserve">Одна партия.
</t>
    </r>
  </si>
  <si>
    <r>
      <t>Ветеринарно- санитарная экспертиза на рынках г</t>
    </r>
    <r>
      <rPr>
        <b/>
        <sz val="16"/>
        <rFont val="Times New Roman"/>
        <family val="1"/>
      </rPr>
      <t xml:space="preserve">руппы ягоды
</t>
    </r>
    <r>
      <rPr>
        <sz val="16"/>
        <color indexed="8"/>
        <rFont val="Times New Roman"/>
        <family val="1"/>
      </rPr>
      <t xml:space="preserve">Виноград, смородина, крыжовник, земляника, брусника, черника и др.                    Проверка сопроводительных документов;  
Органолептика.                                                     </t>
    </r>
    <r>
      <rPr>
        <b/>
        <sz val="16"/>
        <color indexed="8"/>
        <rFont val="Times New Roman"/>
        <family val="1"/>
      </rPr>
      <t>Одна партия.</t>
    </r>
  </si>
  <si>
    <r>
      <t>Ветеринарно-санитарная экспертиза на рынках г</t>
    </r>
    <r>
      <rPr>
        <b/>
        <sz val="16"/>
        <rFont val="Times New Roman"/>
        <family val="1"/>
      </rPr>
      <t xml:space="preserve">руппы орехи                                         </t>
    </r>
    <r>
      <rPr>
        <sz val="16"/>
        <rFont val="Arial"/>
        <family val="2"/>
      </rPr>
      <t xml:space="preserve"> </t>
    </r>
    <r>
      <rPr>
        <sz val="16"/>
        <color indexed="8"/>
        <rFont val="Times New Roman"/>
        <family val="1"/>
      </rPr>
      <t xml:space="preserve">Семечки, орех грецкий, кедровый, миндаль, арахис и др. (очищенный, в скорлупе)
Проверка сопроводительных документов; 
Органолептика;                                                   
</t>
    </r>
    <r>
      <rPr>
        <sz val="16"/>
        <rFont val="Times New Roman"/>
        <family val="1"/>
      </rPr>
      <t xml:space="preserve">Определение содержания посторонних примесей.
</t>
    </r>
    <r>
      <rPr>
        <b/>
        <sz val="16"/>
        <color indexed="8"/>
        <rFont val="Times New Roman"/>
        <family val="1"/>
      </rPr>
      <t>Одна партия.</t>
    </r>
  </si>
  <si>
    <r>
      <t xml:space="preserve">Ветеринарно-санитарная экспертиза на рынках </t>
    </r>
    <r>
      <rPr>
        <b/>
        <sz val="16"/>
        <rFont val="Times New Roman"/>
        <family val="1"/>
      </rPr>
      <t xml:space="preserve">группы томатные
</t>
    </r>
    <r>
      <rPr>
        <sz val="16"/>
        <color indexed="8"/>
        <rFont val="Times New Roman"/>
        <family val="1"/>
      </rPr>
      <t xml:space="preserve">Томаты, баклажаны, перец.                  Проверка сопроводительных документов;  
</t>
    </r>
    <r>
      <rPr>
        <sz val="16"/>
        <rFont val="Times New Roman"/>
        <family val="1"/>
      </rPr>
      <t xml:space="preserve">Органолептика;
Исследование на содержание нитратов.            </t>
    </r>
    <r>
      <rPr>
        <b/>
        <sz val="16"/>
        <rFont val="Times New Roman"/>
        <family val="1"/>
      </rPr>
      <t xml:space="preserve">Одна партия.
</t>
    </r>
    <r>
      <rPr>
        <sz val="16"/>
        <rFont val="Times New Roman"/>
        <family val="1"/>
      </rPr>
      <t xml:space="preserve"> </t>
    </r>
  </si>
  <si>
    <t>Азотнокислый калий     Алюмокалевые квасцы</t>
  </si>
  <si>
    <t>63         39</t>
  </si>
  <si>
    <t>1 гр.    1 гр.</t>
  </si>
  <si>
    <t>0,06         0,04</t>
  </si>
  <si>
    <r>
      <t xml:space="preserve">Ветеринарно-санитарная экспертиза на рынках </t>
    </r>
    <r>
      <rPr>
        <b/>
        <sz val="16"/>
        <color indexed="8"/>
        <rFont val="Times New Roman"/>
        <family val="1"/>
      </rPr>
      <t>г</t>
    </r>
    <r>
      <rPr>
        <b/>
        <sz val="16"/>
        <rFont val="Times New Roman"/>
        <family val="1"/>
      </rPr>
      <t xml:space="preserve">руппы тыквенные
</t>
    </r>
    <r>
      <rPr>
        <sz val="16"/>
        <rFont val="Times New Roman"/>
        <family val="1"/>
      </rPr>
      <t>Огурцы, патиссоны, кабачки, арбузы, дыни, тыква и др.                                                            Проверка</t>
    </r>
    <r>
      <rPr>
        <sz val="16"/>
        <color indexed="8"/>
        <rFont val="Times New Roman"/>
        <family val="1"/>
      </rPr>
      <t xml:space="preserve"> сопроводительных документов; 
</t>
    </r>
    <r>
      <rPr>
        <sz val="16"/>
        <rFont val="Times New Roman"/>
        <family val="1"/>
      </rPr>
      <t xml:space="preserve">Органолептика;
Исследование на содержание нитратов.
</t>
    </r>
    <r>
      <rPr>
        <b/>
        <sz val="16"/>
        <rFont val="Times New Roman"/>
        <family val="1"/>
      </rPr>
      <t>Одна партия.</t>
    </r>
  </si>
  <si>
    <r>
      <t xml:space="preserve">Ветеринарно-санитарная экспертиза на рынках </t>
    </r>
    <r>
      <rPr>
        <b/>
        <sz val="16"/>
        <color indexed="8"/>
        <rFont val="Times New Roman"/>
        <family val="1"/>
      </rPr>
      <t>г</t>
    </r>
    <r>
      <rPr>
        <b/>
        <sz val="16"/>
        <rFont val="Times New Roman"/>
        <family val="1"/>
      </rPr>
      <t xml:space="preserve">руппы клубнеплоды
</t>
    </r>
    <r>
      <rPr>
        <sz val="16"/>
        <rFont val="Times New Roman"/>
        <family val="1"/>
      </rPr>
      <t xml:space="preserve">Картофель
</t>
    </r>
    <r>
      <rPr>
        <sz val="16"/>
        <color indexed="8"/>
        <rFont val="Times New Roman"/>
        <family val="1"/>
      </rPr>
      <t xml:space="preserve">Проверка сопроводительных документов; 
Органолептика;
Исследование на содержание нитратов.
</t>
    </r>
    <r>
      <rPr>
        <b/>
        <sz val="16"/>
        <color indexed="8"/>
        <rFont val="Times New Roman"/>
        <family val="1"/>
      </rPr>
      <t>Одна партия.</t>
    </r>
  </si>
  <si>
    <r>
      <t xml:space="preserve">Ветеринарно-санитарная экспертиза на рынках </t>
    </r>
    <r>
      <rPr>
        <b/>
        <sz val="16"/>
        <color indexed="8"/>
        <rFont val="Times New Roman"/>
        <family val="1"/>
      </rPr>
      <t>г</t>
    </r>
    <r>
      <rPr>
        <b/>
        <sz val="16"/>
        <rFont val="Times New Roman"/>
        <family val="1"/>
      </rPr>
      <t xml:space="preserve">руппы корнеплоды                            
</t>
    </r>
    <r>
      <rPr>
        <sz val="16"/>
        <rFont val="Times New Roman"/>
        <family val="1"/>
      </rPr>
      <t xml:space="preserve">Морковь, свекла, редис, редька, лук, чеснок   и  др.
</t>
    </r>
    <r>
      <rPr>
        <sz val="16"/>
        <color indexed="8"/>
        <rFont val="Times New Roman"/>
        <family val="1"/>
      </rPr>
      <t xml:space="preserve">Проверка  сопроводительных документов; 
Органолептика;
Исследование на содержание нитратов.
</t>
    </r>
    <r>
      <rPr>
        <b/>
        <sz val="16"/>
        <color indexed="8"/>
        <rFont val="Times New Roman"/>
        <family val="1"/>
      </rPr>
      <t>Одна партия.</t>
    </r>
  </si>
  <si>
    <t>Азотнокислый калий     Аллюмокалевые квасцы</t>
  </si>
  <si>
    <r>
      <t xml:space="preserve">Ветеринарно-санитарная экспертиза на рынках </t>
    </r>
    <r>
      <rPr>
        <b/>
        <sz val="16"/>
        <color indexed="8"/>
        <rFont val="Times New Roman"/>
        <family val="1"/>
      </rPr>
      <t>г</t>
    </r>
    <r>
      <rPr>
        <b/>
        <sz val="16"/>
        <rFont val="Times New Roman"/>
        <family val="1"/>
      </rPr>
      <t xml:space="preserve">руппы капустные
</t>
    </r>
    <r>
      <rPr>
        <sz val="16"/>
        <rFont val="Times New Roman"/>
        <family val="1"/>
      </rPr>
      <t xml:space="preserve">Капуста бело/красно кочанная, кольраби, цветная, др.
</t>
    </r>
    <r>
      <rPr>
        <sz val="16"/>
        <color indexed="8"/>
        <rFont val="Times New Roman"/>
        <family val="1"/>
      </rPr>
      <t xml:space="preserve">Проверка сопроводительных документов; 
Органолептика;
Исследование на содержание нитратов.
</t>
    </r>
    <r>
      <rPr>
        <b/>
        <sz val="16"/>
        <color indexed="8"/>
        <rFont val="Times New Roman"/>
        <family val="1"/>
      </rPr>
      <t>Одна партия.</t>
    </r>
  </si>
  <si>
    <t>Серная кислота  (1 кг)   Перманганат калия     (5 гр.)</t>
  </si>
  <si>
    <t>231       25</t>
  </si>
  <si>
    <t>0,06м 0,01 гр.</t>
  </si>
  <si>
    <t>0,01        0,05</t>
  </si>
  <si>
    <r>
      <t xml:space="preserve">Ветеринарно-санитарная экспертиза </t>
    </r>
    <r>
      <rPr>
        <b/>
        <sz val="16"/>
        <color indexed="8"/>
        <rFont val="Times New Roman"/>
        <family val="1"/>
      </rPr>
      <t>г</t>
    </r>
    <r>
      <rPr>
        <b/>
        <sz val="16"/>
        <rFont val="Times New Roman"/>
        <family val="1"/>
      </rPr>
      <t xml:space="preserve">руппы зелень
</t>
    </r>
    <r>
      <rPr>
        <sz val="16"/>
        <rFont val="Times New Roman"/>
        <family val="1"/>
      </rPr>
      <t xml:space="preserve">Салат, укроп, петрушка, сельдерей и др. 
</t>
    </r>
    <r>
      <rPr>
        <sz val="16"/>
        <color indexed="8"/>
        <rFont val="Times New Roman"/>
        <family val="1"/>
      </rPr>
      <t xml:space="preserve">Проверка сопроводительных документов; 
Органолептика;
Исследование на содержание нитратов.
</t>
    </r>
    <r>
      <rPr>
        <b/>
        <sz val="16"/>
        <color indexed="8"/>
        <rFont val="Times New Roman"/>
        <family val="1"/>
      </rPr>
      <t>Одна партия.</t>
    </r>
  </si>
  <si>
    <t xml:space="preserve">Халат                               Перчатки разовые           Хлорамин (300 гр.)  Азотнокислый калий     Алюмокалевые квасцы  </t>
  </si>
  <si>
    <t>250       8     150        63         39</t>
  </si>
  <si>
    <t>1%       1 пара   2 гр.     1 гр.    1 гр.</t>
  </si>
  <si>
    <t>2,5         8            1       0,06         0,04</t>
  </si>
  <si>
    <r>
      <t xml:space="preserve">Ветеринарно-санитарная экспертиза на рынках </t>
    </r>
    <r>
      <rPr>
        <b/>
        <sz val="16"/>
        <color indexed="8"/>
        <rFont val="Times New Roman"/>
        <family val="1"/>
      </rPr>
      <t>г</t>
    </r>
    <r>
      <rPr>
        <b/>
        <sz val="16"/>
        <rFont val="Times New Roman"/>
        <family val="1"/>
      </rPr>
      <t xml:space="preserve">руппы зернобобовые
</t>
    </r>
    <r>
      <rPr>
        <sz val="16"/>
        <rFont val="Times New Roman"/>
        <family val="1"/>
      </rPr>
      <t xml:space="preserve">Горох, бобы, фасоль, кукуруза и др.
</t>
    </r>
    <r>
      <rPr>
        <sz val="16"/>
        <color indexed="8"/>
        <rFont val="Times New Roman"/>
        <family val="1"/>
      </rPr>
      <t xml:space="preserve">Проверка сопроводительных документов; 
Органолептика;
</t>
    </r>
    <r>
      <rPr>
        <b/>
        <sz val="16"/>
        <color indexed="8"/>
        <rFont val="Times New Roman"/>
        <family val="1"/>
      </rPr>
      <t>Одна партия.</t>
    </r>
  </si>
  <si>
    <r>
      <t>Ветеринарно-санитарная экспертиза на рынках</t>
    </r>
    <r>
      <rPr>
        <b/>
        <sz val="16"/>
        <color indexed="8"/>
        <rFont val="Times New Roman"/>
        <family val="1"/>
      </rPr>
      <t xml:space="preserve"> г</t>
    </r>
    <r>
      <rPr>
        <b/>
        <sz val="16"/>
        <rFont val="Times New Roman"/>
        <family val="1"/>
      </rPr>
      <t xml:space="preserve">рибов свежих
</t>
    </r>
    <r>
      <rPr>
        <sz val="16"/>
        <rFont val="Times New Roman"/>
        <family val="1"/>
      </rPr>
      <t xml:space="preserve">Грузди, опята, лисички, белые и др. 
</t>
    </r>
    <r>
      <rPr>
        <sz val="16"/>
        <color indexed="8"/>
        <rFont val="Times New Roman"/>
        <family val="1"/>
      </rPr>
      <t xml:space="preserve">Проверка сопроводительных документов; 
Органолептика;
</t>
    </r>
    <r>
      <rPr>
        <b/>
        <sz val="16"/>
        <color indexed="8"/>
        <rFont val="Times New Roman"/>
        <family val="1"/>
      </rPr>
      <t>Одна партия.</t>
    </r>
  </si>
  <si>
    <r>
      <t xml:space="preserve">Ветеринарно- санитарная экспертиза на рынках </t>
    </r>
    <r>
      <rPr>
        <b/>
        <sz val="16"/>
        <color indexed="8"/>
        <rFont val="Times New Roman"/>
        <family val="1"/>
      </rPr>
      <t>г</t>
    </r>
    <r>
      <rPr>
        <b/>
        <sz val="16"/>
        <rFont val="Times New Roman"/>
        <family val="1"/>
      </rPr>
      <t xml:space="preserve">руппы овощи соленые, квашеные
</t>
    </r>
    <r>
      <rPr>
        <sz val="16"/>
        <rFont val="Times New Roman"/>
        <family val="1"/>
      </rPr>
      <t>Капуста, огурцы и др.                                          Проверка</t>
    </r>
    <r>
      <rPr>
        <sz val="16"/>
        <color indexed="8"/>
        <rFont val="Times New Roman"/>
        <family val="1"/>
      </rPr>
      <t xml:space="preserve"> ветеринарных документов.     
</t>
    </r>
    <r>
      <rPr>
        <sz val="16"/>
        <rFont val="Times New Roman"/>
        <family val="1"/>
      </rPr>
      <t xml:space="preserve">Органолептика;
Содержание соли;
Кислотность.                                                         </t>
    </r>
    <r>
      <rPr>
        <b/>
        <sz val="16"/>
        <rFont val="Times New Roman"/>
        <family val="1"/>
      </rPr>
      <t>Одна партия.</t>
    </r>
  </si>
  <si>
    <t xml:space="preserve">Хромовокислый калий  Азотнокислое серебро   Фенолфталеин                Спирт этиловый 96%     Едкий натр                </t>
  </si>
  <si>
    <t>56        13500  2280     95         22</t>
  </si>
  <si>
    <t>0,5мл, 0,2гр. 0,01 гр. 1 мл.     2 гр.</t>
  </si>
  <si>
    <t xml:space="preserve">0,03        2,7          0,02        0,1          0,04       </t>
  </si>
  <si>
    <r>
      <t xml:space="preserve">Ветеринарно- санитарная экспертиза на рынках </t>
    </r>
    <r>
      <rPr>
        <b/>
        <sz val="16"/>
        <color indexed="8"/>
        <rFont val="Times New Roman"/>
        <family val="1"/>
      </rPr>
      <t>г</t>
    </r>
    <r>
      <rPr>
        <b/>
        <sz val="16"/>
        <rFont val="Times New Roman"/>
        <family val="1"/>
      </rPr>
      <t xml:space="preserve">руппы сухофрукты                              </t>
    </r>
    <r>
      <rPr>
        <sz val="16"/>
        <rFont val="Times New Roman"/>
        <family val="1"/>
      </rPr>
      <t>Проверка сопроводительных</t>
    </r>
    <r>
      <rPr>
        <sz val="16"/>
        <color indexed="8"/>
        <rFont val="Times New Roman"/>
        <family val="1"/>
      </rPr>
      <t xml:space="preserve">  документов.
</t>
    </r>
    <r>
      <rPr>
        <sz val="16"/>
        <rFont val="Times New Roman"/>
        <family val="1"/>
      </rPr>
      <t xml:space="preserve">Органолептика.                                                      </t>
    </r>
    <r>
      <rPr>
        <b/>
        <sz val="16"/>
        <rFont val="Times New Roman"/>
        <family val="1"/>
      </rPr>
      <t xml:space="preserve">Одна партия.
</t>
    </r>
  </si>
  <si>
    <t xml:space="preserve">Дополнительные исследования по показаниям, в случаях изменений в органах и тканях:                                               </t>
  </si>
  <si>
    <t xml:space="preserve"> 1. рН мяса;</t>
  </si>
  <si>
    <t>Универсальная индикаторная бумага</t>
  </si>
  <si>
    <t>1 пол</t>
  </si>
  <si>
    <t xml:space="preserve">2. Микроскопия;     </t>
  </si>
  <si>
    <t>Генцианвиолет (1 кг) Кристаллическая            карболовая кислота        Калия йодид            Кристаллический йод   Кристаллический           фуксин                             Этиловый спирт 96%     Метиленовый синий</t>
  </si>
  <si>
    <t xml:space="preserve">3. Реакция с сернокислой медью;    </t>
  </si>
  <si>
    <t>Сернокислая медь</t>
  </si>
  <si>
    <t>0,3 гр.</t>
  </si>
  <si>
    <t xml:space="preserve">4. Реакция на пероксидазу;    </t>
  </si>
  <si>
    <t>Бензидин                         Этиловый спирт 96%</t>
  </si>
  <si>
    <t>0,02 г  1 мл.</t>
  </si>
  <si>
    <t>5. Формольная реакция</t>
  </si>
  <si>
    <t>Едкий натр 0,1 %       Щавелевая кислота        Нейтральный формалин</t>
  </si>
  <si>
    <t>22         40                       12,5</t>
  </si>
  <si>
    <t>0,1        0,5                     0,01</t>
  </si>
  <si>
    <t>0,02         0,02                         0,125</t>
  </si>
  <si>
    <r>
      <t xml:space="preserve">Клинический осмотр животных, птицы, рыбы </t>
    </r>
    <r>
      <rPr>
        <sz val="16"/>
        <rFont val="Times New Roman"/>
        <family val="1"/>
      </rPr>
      <t xml:space="preserve">на рынках </t>
    </r>
  </si>
  <si>
    <t xml:space="preserve">Халат                               Перчатки разовые      </t>
  </si>
  <si>
    <t xml:space="preserve">250       8          </t>
  </si>
  <si>
    <t xml:space="preserve">1%       1 пара     </t>
  </si>
  <si>
    <t>Оформление  заключения на рынках с учетом стоимости бланка</t>
  </si>
  <si>
    <r>
      <t xml:space="preserve">Субпродукты 1, 2 категорий вывозимые за пределы района.                                                  </t>
    </r>
    <r>
      <rPr>
        <sz val="16"/>
        <rFont val="Times New Roman"/>
        <family val="1"/>
      </rPr>
      <t xml:space="preserve">Проверка документов;                                           Органолептика.                                                      </t>
    </r>
    <r>
      <rPr>
        <b/>
        <sz val="16"/>
        <rFont val="Times New Roman"/>
        <family val="1"/>
      </rPr>
      <t xml:space="preserve">Одна партия       </t>
    </r>
    <r>
      <rPr>
        <sz val="16"/>
        <rFont val="Times New Roman"/>
        <family val="1"/>
      </rPr>
      <t xml:space="preserve">                                 </t>
    </r>
  </si>
  <si>
    <t xml:space="preserve"> - до 1 тонны.</t>
  </si>
  <si>
    <t xml:space="preserve"> - до 5 тонн.</t>
  </si>
  <si>
    <t xml:space="preserve"> - до 10 тонн.                                                         Свыш 10 тонн*.</t>
  </si>
  <si>
    <r>
      <t>Шкуры: КРС, лошадей, яков, маралов</t>
    </r>
    <r>
      <rPr>
        <sz val="16"/>
        <color indexed="8"/>
        <rFont val="Times New Roman"/>
        <family val="1"/>
      </rPr>
      <t xml:space="preserve">      Проверка</t>
    </r>
    <r>
      <rPr>
        <sz val="16"/>
        <color indexed="8"/>
        <rFont val="Times New Roman"/>
        <family val="1"/>
      </rPr>
      <t xml:space="preserve"> документов;        </t>
    </r>
    <r>
      <rPr>
        <sz val="16"/>
        <color indexed="8"/>
        <rFont val="Times New Roman"/>
        <family val="1"/>
      </rPr>
      <t xml:space="preserve">      
</t>
    </r>
    <r>
      <rPr>
        <sz val="16"/>
        <color indexed="8"/>
        <rFont val="Times New Roman"/>
        <family val="1"/>
      </rPr>
      <t xml:space="preserve">Внешний осмотр;                                    Клеймение.                                                              </t>
    </r>
    <r>
      <rPr>
        <b/>
        <sz val="16"/>
        <color indexed="8"/>
        <rFont val="Times New Roman"/>
        <family val="1"/>
      </rPr>
      <t>За одну шкуру.</t>
    </r>
  </si>
  <si>
    <t xml:space="preserve">250       8           190       95        150        </t>
  </si>
  <si>
    <t xml:space="preserve">1%       1 пара  5 %      5 мл.     2 гр.     </t>
  </si>
  <si>
    <t xml:space="preserve">2,5         8              9,5         4,75         1     </t>
  </si>
  <si>
    <r>
      <t xml:space="preserve">Шкуры:  МРС, оленей                        </t>
    </r>
    <r>
      <rPr>
        <sz val="16"/>
        <color indexed="8"/>
        <rFont val="Times New Roman"/>
        <family val="1"/>
      </rPr>
      <t xml:space="preserve">        Проверка </t>
    </r>
    <r>
      <rPr>
        <sz val="16"/>
        <color indexed="8"/>
        <rFont val="Times New Roman"/>
        <family val="1"/>
      </rPr>
      <t xml:space="preserve">документов;             </t>
    </r>
    <r>
      <rPr>
        <sz val="16"/>
        <color indexed="8"/>
        <rFont val="Times New Roman"/>
        <family val="1"/>
      </rPr>
      <t xml:space="preserve"> 
</t>
    </r>
    <r>
      <rPr>
        <sz val="16"/>
        <color indexed="8"/>
        <rFont val="Times New Roman"/>
        <family val="1"/>
      </rPr>
      <t xml:space="preserve">Внешний осмотр;
Клеймение.                                                             </t>
    </r>
    <r>
      <rPr>
        <b/>
        <sz val="16"/>
        <color indexed="8"/>
        <rFont val="Times New Roman"/>
        <family val="1"/>
      </rPr>
      <t>За одну шкуру.</t>
    </r>
  </si>
  <si>
    <t xml:space="preserve">1%       1 пара  1 %      5 мл.     2 гр.     </t>
  </si>
  <si>
    <t xml:space="preserve">2,5         8              1,9         4,75         1     </t>
  </si>
  <si>
    <r>
      <t xml:space="preserve">Пушно-меховое сырье:                           соболь, куница, норка, ондатра, бобр.          </t>
    </r>
    <r>
      <rPr>
        <sz val="16"/>
        <color indexed="8"/>
        <rFont val="Times New Roman"/>
        <family val="1"/>
      </rPr>
      <t>За 1 шкурку.                                                   Проверка</t>
    </r>
    <r>
      <rPr>
        <sz val="16"/>
        <color indexed="8"/>
        <rFont val="Times New Roman"/>
        <family val="1"/>
      </rPr>
      <t xml:space="preserve"> документов;</t>
    </r>
    <r>
      <rPr>
        <sz val="16"/>
        <color indexed="8"/>
        <rFont val="Times New Roman"/>
        <family val="1"/>
      </rPr>
      <t xml:space="preserve">                                      
</t>
    </r>
    <r>
      <rPr>
        <sz val="16"/>
        <color indexed="8"/>
        <rFont val="Times New Roman"/>
        <family val="1"/>
      </rPr>
      <t>Внешний осмотр;
Регистрация документов;                                    Биркование.</t>
    </r>
  </si>
  <si>
    <t>Халат                               Перчатки разовые           Бирка-пломба</t>
  </si>
  <si>
    <t>250     8       10</t>
  </si>
  <si>
    <t xml:space="preserve">1%       1 пара  1 шт.     </t>
  </si>
  <si>
    <t xml:space="preserve">2,5         8              10     </t>
  </si>
  <si>
    <r>
      <t xml:space="preserve">Пушно-меховое сырье:                                      белка, колонок, горностай.                               </t>
    </r>
    <r>
      <rPr>
        <sz val="16"/>
        <color indexed="8"/>
        <rFont val="Times New Roman"/>
        <family val="1"/>
      </rPr>
      <t>За 1 шкурку.                                                 Проверка</t>
    </r>
    <r>
      <rPr>
        <sz val="16"/>
        <color indexed="8"/>
        <rFont val="Times New Roman"/>
        <family val="1"/>
      </rPr>
      <t xml:space="preserve"> документов;               </t>
    </r>
    <r>
      <rPr>
        <sz val="16"/>
        <color indexed="8"/>
        <rFont val="Times New Roman"/>
        <family val="1"/>
      </rPr>
      <t xml:space="preserve">      
</t>
    </r>
    <r>
      <rPr>
        <sz val="16"/>
        <color indexed="8"/>
        <rFont val="Times New Roman"/>
        <family val="1"/>
      </rPr>
      <t>Внешний осмотр;
Регистрация документов;                                    Биркование.</t>
    </r>
  </si>
  <si>
    <r>
      <t>Шерсть: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                                          Проверка</t>
    </r>
    <r>
      <rPr>
        <sz val="16"/>
        <color indexed="8"/>
        <rFont val="Times New Roman"/>
        <family val="1"/>
      </rPr>
      <t xml:space="preserve"> документов;</t>
    </r>
    <r>
      <rPr>
        <sz val="16"/>
        <rFont val="Times New Roman"/>
        <family val="1"/>
      </rPr>
      <t xml:space="preserve">                                     
</t>
    </r>
    <r>
      <rPr>
        <sz val="16"/>
        <color indexed="8"/>
        <rFont val="Times New Roman"/>
        <family val="1"/>
      </rPr>
      <t xml:space="preserve">Внешний осмотр.                                                 </t>
    </r>
    <r>
      <rPr>
        <b/>
        <sz val="16"/>
        <color indexed="8"/>
        <rFont val="Times New Roman"/>
        <family val="1"/>
      </rPr>
      <t xml:space="preserve">Одна партия.
</t>
    </r>
  </si>
  <si>
    <t xml:space="preserve">Халат                               Перчатки разовые                                      </t>
  </si>
  <si>
    <t xml:space="preserve">250       8                        </t>
  </si>
  <si>
    <t xml:space="preserve">1%     1 пара                   </t>
  </si>
  <si>
    <t xml:space="preserve">2,5         8                                 </t>
  </si>
  <si>
    <t>- до 10 тонн.                                                          Свыше 10 тонн.*</t>
  </si>
  <si>
    <r>
      <t xml:space="preserve">Пух:               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                                  Проверка</t>
    </r>
    <r>
      <rPr>
        <sz val="16"/>
        <color indexed="8"/>
        <rFont val="Times New Roman"/>
        <family val="1"/>
      </rPr>
      <t xml:space="preserve"> документов;                      </t>
    </r>
    <r>
      <rPr>
        <sz val="16"/>
        <rFont val="Times New Roman"/>
        <family val="1"/>
      </rPr>
      <t xml:space="preserve">   </t>
    </r>
    <r>
      <rPr>
        <sz val="16"/>
        <color indexed="8"/>
        <rFont val="Times New Roman"/>
        <family val="1"/>
      </rPr>
      <t xml:space="preserve"> Внешний осмотр.
</t>
    </r>
    <r>
      <rPr>
        <b/>
        <sz val="16"/>
        <color indexed="8"/>
        <rFont val="Times New Roman"/>
        <family val="1"/>
      </rPr>
      <t xml:space="preserve">Одна партия.
</t>
    </r>
  </si>
  <si>
    <r>
      <t xml:space="preserve">Сухие рога, коронки марала, лося, косули. </t>
    </r>
    <r>
      <rPr>
        <sz val="16"/>
        <rFont val="Times New Roman"/>
        <family val="1"/>
      </rPr>
      <t>Проверка</t>
    </r>
    <r>
      <rPr>
        <sz val="16"/>
        <color indexed="8"/>
        <rFont val="Times New Roman"/>
        <family val="1"/>
      </rPr>
      <t xml:space="preserve"> документов;</t>
    </r>
    <r>
      <rPr>
        <i/>
        <sz val="16"/>
        <rFont val="Times New Roman"/>
        <family val="1"/>
      </rPr>
      <t xml:space="preserve"> 
</t>
    </r>
    <r>
      <rPr>
        <sz val="16"/>
        <color indexed="8"/>
        <rFont val="Times New Roman"/>
        <family val="1"/>
      </rPr>
      <t xml:space="preserve">Внешний осмотр.                                                  </t>
    </r>
    <r>
      <rPr>
        <b/>
        <sz val="16"/>
        <color indexed="8"/>
        <rFont val="Times New Roman"/>
        <family val="1"/>
      </rPr>
      <t xml:space="preserve">Одна партия. </t>
    </r>
    <r>
      <rPr>
        <sz val="16"/>
        <color indexed="8"/>
        <rFont val="Times New Roman"/>
        <family val="1"/>
      </rPr>
      <t xml:space="preserve">                                            
</t>
    </r>
  </si>
  <si>
    <t>- до 1 тонны.                                                         Свыше  1 тонны.*</t>
  </si>
  <si>
    <r>
      <t>Панты марала, оленя:</t>
    </r>
    <r>
      <rPr>
        <b/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            Проверка</t>
    </r>
    <r>
      <rPr>
        <sz val="16"/>
        <color indexed="8"/>
        <rFont val="Times New Roman"/>
        <family val="1"/>
      </rPr>
      <t xml:space="preserve"> документов;</t>
    </r>
    <r>
      <rPr>
        <sz val="16"/>
        <rFont val="Times New Roman"/>
        <family val="1"/>
      </rPr>
      <t xml:space="preserve">                                 
</t>
    </r>
    <r>
      <rPr>
        <sz val="16"/>
        <color indexed="8"/>
        <rFont val="Times New Roman"/>
        <family val="1"/>
      </rPr>
      <t xml:space="preserve">Внешний осмотр, органолептика.                       </t>
    </r>
    <r>
      <rPr>
        <b/>
        <sz val="16"/>
        <color indexed="8"/>
        <rFont val="Times New Roman"/>
        <family val="1"/>
      </rPr>
      <t xml:space="preserve">Одна партия.  </t>
    </r>
    <r>
      <rPr>
        <sz val="16"/>
        <color indexed="8"/>
        <rFont val="Times New Roman"/>
        <family val="1"/>
      </rPr>
      <t xml:space="preserve">  
</t>
    </r>
  </si>
  <si>
    <t>- до 5 тонн.                                                              свыше 5 тонн.*</t>
  </si>
  <si>
    <r>
      <t xml:space="preserve">Продукция мараловодства и оленеводства: хвосты, пенисы, камус, сухожилия                                              </t>
    </r>
    <r>
      <rPr>
        <sz val="16"/>
        <rFont val="Times New Roman"/>
        <family val="1"/>
      </rPr>
      <t>Проверка</t>
    </r>
    <r>
      <rPr>
        <sz val="16"/>
        <color indexed="8"/>
        <rFont val="Times New Roman"/>
        <family val="1"/>
      </rPr>
      <t xml:space="preserve"> документов;
Внешний осмотр.
</t>
    </r>
    <r>
      <rPr>
        <b/>
        <sz val="16"/>
        <color indexed="8"/>
        <rFont val="Times New Roman"/>
        <family val="1"/>
      </rPr>
      <t xml:space="preserve">Одна партия. </t>
    </r>
    <r>
      <rPr>
        <sz val="16"/>
        <color indexed="8"/>
        <rFont val="Times New Roman"/>
        <family val="1"/>
      </rPr>
      <t xml:space="preserve">   
</t>
    </r>
  </si>
  <si>
    <r>
      <t xml:space="preserve">Охотничьи трофеи:
Черепа, рога, шкуры: марала, косули, оленя, козерога и др. животных; чучела животных:                                                         </t>
    </r>
    <r>
      <rPr>
        <sz val="16"/>
        <rFont val="Times New Roman"/>
        <family val="1"/>
      </rPr>
      <t xml:space="preserve">Проверка </t>
    </r>
    <r>
      <rPr>
        <sz val="16"/>
        <color indexed="8"/>
        <rFont val="Times New Roman"/>
        <family val="1"/>
      </rPr>
      <t xml:space="preserve">документов;
Внешний осмотр;                                                   Клеймение шкур;
</t>
    </r>
    <r>
      <rPr>
        <b/>
        <sz val="16"/>
        <rFont val="Times New Roman"/>
        <family val="1"/>
      </rPr>
      <t xml:space="preserve">От одного животного.
</t>
    </r>
  </si>
  <si>
    <t xml:space="preserve">2,5         8              1,9        4,8         1     </t>
  </si>
  <si>
    <r>
      <t xml:space="preserve">Коллекции и предметы коллекционирования по зоологии, анатомии, палеонтологии животных        </t>
    </r>
    <r>
      <rPr>
        <sz val="16"/>
        <rFont val="Times New Roman"/>
        <family val="1"/>
      </rPr>
      <t>Проверка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документов;
Внешний осмотр;
</t>
    </r>
    <r>
      <rPr>
        <b/>
        <sz val="16"/>
        <rFont val="Times New Roman"/>
        <family val="1"/>
      </rPr>
      <t xml:space="preserve">За одно место
</t>
    </r>
  </si>
  <si>
    <r>
      <t xml:space="preserve">Кровь сушеная                                         </t>
    </r>
    <r>
      <rPr>
        <sz val="16"/>
        <rFont val="Times New Roman"/>
        <family val="1"/>
      </rPr>
      <t>Проверка</t>
    </r>
    <r>
      <rPr>
        <sz val="16"/>
        <color indexed="8"/>
        <rFont val="Times New Roman"/>
        <family val="1"/>
      </rPr>
      <t xml:space="preserve"> документов;</t>
    </r>
    <r>
      <rPr>
        <b/>
        <sz val="16"/>
        <rFont val="Times New Roman"/>
        <family val="1"/>
      </rPr>
      <t xml:space="preserve">                                      </t>
    </r>
    <r>
      <rPr>
        <sz val="16"/>
        <color indexed="8"/>
        <rFont val="Times New Roman"/>
        <family val="1"/>
      </rPr>
      <t xml:space="preserve">Внешний осмотр.
</t>
    </r>
    <r>
      <rPr>
        <b/>
        <sz val="16"/>
        <rFont val="Times New Roman"/>
        <family val="1"/>
      </rPr>
      <t>Одна партия</t>
    </r>
  </si>
  <si>
    <r>
      <t xml:space="preserve">Кровь консервированная, не консервированная                                              </t>
    </r>
    <r>
      <rPr>
        <sz val="16"/>
        <rFont val="Times New Roman"/>
        <family val="1"/>
      </rPr>
      <t xml:space="preserve">Проверка </t>
    </r>
    <r>
      <rPr>
        <sz val="16"/>
        <color indexed="8"/>
        <rFont val="Times New Roman"/>
        <family val="1"/>
      </rPr>
      <t>документов;</t>
    </r>
    <r>
      <rPr>
        <b/>
        <sz val="16"/>
        <rFont val="Times New Roman"/>
        <family val="1"/>
      </rPr>
      <t xml:space="preserve">                            </t>
    </r>
    <r>
      <rPr>
        <sz val="16"/>
        <rFont val="Times New Roman"/>
        <family val="1"/>
      </rPr>
      <t>В</t>
    </r>
    <r>
      <rPr>
        <sz val="16"/>
        <color indexed="8"/>
        <rFont val="Times New Roman"/>
        <family val="1"/>
      </rPr>
      <t xml:space="preserve">нешний осмотр. 
</t>
    </r>
    <r>
      <rPr>
        <b/>
        <sz val="16"/>
        <color indexed="8"/>
        <rFont val="Times New Roman"/>
        <family val="1"/>
      </rPr>
      <t>Одна партия</t>
    </r>
    <r>
      <rPr>
        <sz val="16"/>
        <color indexed="8"/>
        <rFont val="Times New Roman"/>
        <family val="1"/>
      </rPr>
      <t xml:space="preserve">     
</t>
    </r>
  </si>
  <si>
    <r>
      <t xml:space="preserve">Кишечное сырье: (Длина одного пучка ≈ говяжьего 18 м, конского 10 м, свиного 12 м, бараньего 25 м)                                               </t>
    </r>
    <r>
      <rPr>
        <sz val="16"/>
        <rFont val="Times New Roman"/>
        <family val="1"/>
      </rPr>
      <t xml:space="preserve">Проверка документов; </t>
    </r>
    <r>
      <rPr>
        <b/>
        <sz val="16"/>
        <rFont val="Times New Roman"/>
        <family val="1"/>
      </rPr>
      <t xml:space="preserve">                                   
</t>
    </r>
    <r>
      <rPr>
        <sz val="16"/>
        <color indexed="8"/>
        <rFont val="Times New Roman"/>
        <family val="1"/>
      </rPr>
      <t xml:space="preserve">Внешний осмотр.
</t>
    </r>
    <r>
      <rPr>
        <b/>
        <sz val="16"/>
        <color indexed="8"/>
        <rFont val="Times New Roman"/>
        <family val="1"/>
      </rPr>
      <t>Одна партия</t>
    </r>
    <r>
      <rPr>
        <sz val="16"/>
        <color indexed="8"/>
        <rFont val="Times New Roman"/>
        <family val="1"/>
      </rPr>
      <t xml:space="preserve">     
</t>
    </r>
  </si>
  <si>
    <t>- до 100 пучков</t>
  </si>
  <si>
    <t>- до 1000 пучков                                                   Свыше 1000 пучков.*</t>
  </si>
  <si>
    <r>
      <t xml:space="preserve">Конфискаты, кишечное сырье техническое, биологические отходы:            </t>
    </r>
    <r>
      <rPr>
        <sz val="16"/>
        <rFont val="Times New Roman"/>
        <family val="1"/>
      </rPr>
      <t>Проверка</t>
    </r>
    <r>
      <rPr>
        <sz val="16"/>
        <color indexed="8"/>
        <rFont val="Times New Roman"/>
        <family val="1"/>
      </rPr>
      <t xml:space="preserve"> документов; 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                                Внешний осмотр.
</t>
    </r>
    <r>
      <rPr>
        <b/>
        <sz val="16"/>
        <color indexed="8"/>
        <rFont val="Times New Roman"/>
        <family val="1"/>
      </rPr>
      <t xml:space="preserve">Одна партия
</t>
    </r>
  </si>
  <si>
    <t>- до 500 кг.</t>
  </si>
  <si>
    <t>- до 1тонны.                                                           Свыше 1 тонны.*</t>
  </si>
  <si>
    <r>
      <t xml:space="preserve">Кость голая: </t>
    </r>
    <r>
      <rPr>
        <sz val="16"/>
        <rFont val="Times New Roman"/>
        <family val="1"/>
      </rPr>
      <t xml:space="preserve">                                                         Проверка</t>
    </r>
    <r>
      <rPr>
        <sz val="16"/>
        <color indexed="8"/>
        <rFont val="Times New Roman"/>
        <family val="1"/>
      </rPr>
      <t xml:space="preserve"> документов; 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            </t>
    </r>
    <r>
      <rPr>
        <sz val="16"/>
        <rFont val="Times New Roman"/>
        <family val="1"/>
      </rPr>
      <t xml:space="preserve">       
</t>
    </r>
    <r>
      <rPr>
        <sz val="16"/>
        <color indexed="8"/>
        <rFont val="Times New Roman"/>
        <family val="1"/>
      </rPr>
      <t xml:space="preserve">Внешний осмотр;
</t>
    </r>
    <r>
      <rPr>
        <b/>
        <sz val="16"/>
        <color indexed="8"/>
        <rFont val="Times New Roman"/>
        <family val="1"/>
      </rPr>
      <t>Одна партия.</t>
    </r>
  </si>
  <si>
    <r>
      <t>Продуция пчеловодства (перга, пыльца, прополис, расплод пчел, подмор пчел        и др.)</t>
    </r>
    <r>
      <rPr>
        <sz val="16"/>
        <rFont val="Times New Roman"/>
        <family val="1"/>
      </rPr>
      <t xml:space="preserve">                                                            Проверка</t>
    </r>
    <r>
      <rPr>
        <sz val="16"/>
        <color indexed="8"/>
        <rFont val="Times New Roman"/>
        <family val="1"/>
      </rPr>
      <t xml:space="preserve"> документов; 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                         Внешний осмотр;   
</t>
    </r>
    <r>
      <rPr>
        <b/>
        <sz val="16"/>
        <rFont val="Times New Roman"/>
        <family val="1"/>
      </rPr>
      <t xml:space="preserve">Одна партия.
</t>
    </r>
  </si>
  <si>
    <r>
      <t xml:space="preserve">Сырье животного происхождения (отходы молочного производства, субпродукты не пищевые, рогокопытное сырье невыделанное, щетина, очесы, линька, мездра, обрезки кожсырья, альбумин, казеин, желатин технические, желчь, сырье для биологической промышленности)    </t>
    </r>
    <r>
      <rPr>
        <sz val="16"/>
        <rFont val="Times New Roman"/>
        <family val="1"/>
      </rPr>
      <t xml:space="preserve">                          Проверка</t>
    </r>
    <r>
      <rPr>
        <sz val="16"/>
        <color indexed="8"/>
        <rFont val="Times New Roman"/>
        <family val="1"/>
      </rPr>
      <t xml:space="preserve"> документов; </t>
    </r>
    <r>
      <rPr>
        <b/>
        <sz val="16"/>
        <color indexed="8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
Внешний осмотр.
</t>
    </r>
    <r>
      <rPr>
        <b/>
        <sz val="16"/>
        <rFont val="Times New Roman"/>
        <family val="1"/>
      </rPr>
      <t xml:space="preserve">За одну партию.
</t>
    </r>
  </si>
  <si>
    <r>
      <t xml:space="preserve">Удобрения животного происхождения (органика)                                                   </t>
    </r>
    <r>
      <rPr>
        <sz val="16"/>
        <rFont val="Times New Roman"/>
        <family val="1"/>
      </rPr>
      <t>Проверка</t>
    </r>
    <r>
      <rPr>
        <sz val="16"/>
        <color indexed="8"/>
        <rFont val="Times New Roman"/>
        <family val="1"/>
      </rPr>
      <t xml:space="preserve"> документов; 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              </t>
    </r>
    <r>
      <rPr>
        <b/>
        <sz val="16"/>
        <rFont val="Times New Roman"/>
        <family val="1"/>
      </rPr>
      <t xml:space="preserve">           
</t>
    </r>
    <r>
      <rPr>
        <sz val="16"/>
        <color indexed="8"/>
        <rFont val="Times New Roman"/>
        <family val="1"/>
      </rPr>
      <t>Внешний осмотр.</t>
    </r>
  </si>
  <si>
    <t>- до 1 тонны.                                                         Свыше 1 тонны.*</t>
  </si>
  <si>
    <r>
      <t xml:space="preserve">Оборудование и приспособление для перевозки,  транспортировки  животных и сырья животного происхождения, бывшие в употреблении                                             </t>
    </r>
    <r>
      <rPr>
        <sz val="16"/>
        <rFont val="Times New Roman"/>
        <family val="1"/>
      </rPr>
      <t>Проверка</t>
    </r>
    <r>
      <rPr>
        <sz val="16"/>
        <color indexed="8"/>
        <rFont val="Times New Roman"/>
        <family val="1"/>
      </rPr>
      <t xml:space="preserve"> документов; 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                 
Внешний осмотр.
</t>
    </r>
    <r>
      <rPr>
        <b/>
        <sz val="16"/>
        <rFont val="Times New Roman"/>
        <family val="1"/>
      </rPr>
      <t xml:space="preserve"> За одну  единицу.</t>
    </r>
  </si>
  <si>
    <t xml:space="preserve">1%        1 пара                   </t>
  </si>
  <si>
    <r>
      <t xml:space="preserve">Изделия из сырья животного происхождения кустарной выработки.   </t>
    </r>
    <r>
      <rPr>
        <sz val="16"/>
        <rFont val="Times New Roman"/>
        <family val="1"/>
      </rPr>
      <t>Проверка</t>
    </r>
    <r>
      <rPr>
        <sz val="16"/>
        <color indexed="8"/>
        <rFont val="Times New Roman"/>
        <family val="1"/>
      </rPr>
      <t xml:space="preserve"> документов; 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                 </t>
    </r>
    <r>
      <rPr>
        <b/>
        <sz val="16"/>
        <rFont val="Times New Roman"/>
        <family val="1"/>
      </rPr>
      <t xml:space="preserve">       </t>
    </r>
    <r>
      <rPr>
        <sz val="16"/>
        <color indexed="8"/>
        <rFont val="Times New Roman"/>
        <family val="1"/>
      </rPr>
      <t xml:space="preserve">Внешний осмотр.                                                  </t>
    </r>
    <r>
      <rPr>
        <b/>
        <sz val="16"/>
        <color indexed="8"/>
        <rFont val="Times New Roman"/>
        <family val="1"/>
      </rPr>
      <t>За одно изделие.</t>
    </r>
  </si>
  <si>
    <r>
      <t>Корма животного происхождения</t>
    </r>
    <r>
      <rPr>
        <sz val="16"/>
        <rFont val="Times New Roman"/>
        <family val="1"/>
      </rPr>
      <t xml:space="preserve"> (мясокостная мука, рыбокостная мука и др., кормовые добавки):                                        Проверка</t>
    </r>
    <r>
      <rPr>
        <sz val="16"/>
        <color indexed="8"/>
        <rFont val="Times New Roman"/>
        <family val="1"/>
      </rPr>
      <t xml:space="preserve"> документов; 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             
Внешний осмотр.                                           </t>
    </r>
    <r>
      <rPr>
        <b/>
        <sz val="16"/>
        <color indexed="8"/>
        <rFont val="Times New Roman"/>
        <family val="1"/>
      </rPr>
      <t xml:space="preserve">Одна партия.
</t>
    </r>
  </si>
  <si>
    <r>
      <t xml:space="preserve">Корма растительного происхождения (сено, фураж, корне- клубнеплоды, комбикорма и другие)                                        </t>
    </r>
    <r>
      <rPr>
        <sz val="16"/>
        <rFont val="Times New Roman"/>
        <family val="1"/>
      </rPr>
      <t>Проверка</t>
    </r>
    <r>
      <rPr>
        <sz val="16"/>
        <color indexed="8"/>
        <rFont val="Times New Roman"/>
        <family val="1"/>
      </rPr>
      <t xml:space="preserve"> документов; 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               </t>
    </r>
    <r>
      <rPr>
        <b/>
        <sz val="16"/>
        <rFont val="Times New Roman"/>
        <family val="1"/>
      </rPr>
      <t xml:space="preserve">                     </t>
    </r>
    <r>
      <rPr>
        <sz val="16"/>
        <color indexed="8"/>
        <rFont val="Times New Roman"/>
        <family val="1"/>
      </rPr>
      <t xml:space="preserve">Внешний осмотр.                                           </t>
    </r>
    <r>
      <rPr>
        <b/>
        <sz val="16"/>
        <color indexed="8"/>
        <rFont val="Times New Roman"/>
        <family val="1"/>
      </rPr>
      <t xml:space="preserve">Одна партия.
</t>
    </r>
  </si>
  <si>
    <r>
      <t xml:space="preserve">Радиометрический контроль переносным прибором типа ДРГ-01 </t>
    </r>
    <r>
      <rPr>
        <sz val="16"/>
        <rFont val="Times New Roman"/>
        <family val="1"/>
      </rPr>
      <t>общего гамма фона 
торговых помещений</t>
    </r>
  </si>
  <si>
    <t>Отбор проб продукции животного и растительного происхождения для проведения лабораторных исследований с оформлением сопроводительной, акта отбора проб и др. документов.</t>
  </si>
  <si>
    <t>Бумага А-4                      Сейф пакет</t>
  </si>
  <si>
    <t>150       5</t>
  </si>
  <si>
    <t>6 лист   1 шт.</t>
  </si>
  <si>
    <t>1,8          5</t>
  </si>
  <si>
    <r>
      <t xml:space="preserve">Оформление ветеринарных сопроводительных документов (ветсвидетельств Ф №2,3, ветсправок       Ф №4) </t>
    </r>
    <r>
      <rPr>
        <sz val="16"/>
        <rFont val="Times New Roman"/>
        <family val="1"/>
      </rPr>
      <t>без учета стоимости бланка</t>
    </r>
  </si>
  <si>
    <t xml:space="preserve">После убойный осмотр туши и внутренних органов, клеймение туш прямоугольным клеймом «Предварительный осмотр»,  для оформления  ветеринарной справки ф № 4 (без  учета стоимости бланка)  всех видов убойных животных.
</t>
  </si>
  <si>
    <t>Халат                               Перчатки разовые          Фартук                              Клеймо                            Мастика (100 мл.)          Хлорамин (300 гр.)</t>
  </si>
  <si>
    <t xml:space="preserve">250       8           150       190       95        150        </t>
  </si>
  <si>
    <t xml:space="preserve">1%       1 пара  1 %      1 %      5 мл.     2 гр.     </t>
  </si>
  <si>
    <t xml:space="preserve">2,5         8              1,5           1,9        4,75         1     </t>
  </si>
  <si>
    <t>Освидетельствование одной партии продукции, животных для оформления ветеринарного      свидетельства Ф № 1, 2, 3  (без учета стоимости бланков)</t>
  </si>
  <si>
    <r>
      <t>Освидетельствование и идентификация одной партии продукции для оформления  ветеринарной справки Ф № 4 взамен ветеринарного свидетельства Ф № 2, 3</t>
    </r>
    <r>
      <rPr>
        <sz val="16"/>
        <rFont val="Times New Roman"/>
        <family val="1"/>
      </rPr>
      <t xml:space="preserve"> (без учета стоимости бланка)
</t>
    </r>
  </si>
  <si>
    <t xml:space="preserve">Выдача разрешения Комитета ветеринарии с Госветинспекцией Республики Алтай на вывоз сельскохозяйственной продукции, племенных и пользовательных  животных за пределы Республики Алтай
</t>
  </si>
  <si>
    <t>Бумага А-4                       Бумага факсовая            Телефонные переговоры</t>
  </si>
  <si>
    <t>150        57                      3,80</t>
  </si>
  <si>
    <t>2 лист 2 лист               5мин</t>
  </si>
  <si>
    <t xml:space="preserve">0,6           1,6                           19   </t>
  </si>
  <si>
    <t>Оформление запроса в ФС УВН для получения разрешения на экспорт-импорт поднадзорной ветеринарной продукции.</t>
  </si>
  <si>
    <t>Бумага А-4                       Бумага факсовая            Телефонные переговоры   Телефонные переговоры  (Москва)   Интернет по (XDSL)</t>
  </si>
  <si>
    <t>150        57                      3,80                   7,60      3145,8</t>
  </si>
  <si>
    <t>2 лист 2 лист               5мин                   5 мин    5 %</t>
  </si>
  <si>
    <t>0,6           1,6                           19                           38            157,3</t>
  </si>
  <si>
    <r>
      <t>Консультации по ветеринарным вопросам.</t>
    </r>
    <r>
      <rPr>
        <sz val="16"/>
        <rFont val="Times New Roman"/>
        <family val="1"/>
      </rPr>
      <t xml:space="preserve">                                                       Одна консультация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</si>
</sst>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"/>
    <numFmt numFmtId="167" formatCode="0.0"/>
  </numFmts>
  <fonts count="13">
    <font>
      <sz val="10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 horizontal="center" vertical="top"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6" fillId="0" borderId="2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0" xfId="0" applyFont="1" applyAlignment="1">
      <alignment/>
    </xf>
    <xf numFmtId="164" fontId="5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top" wrapText="1"/>
    </xf>
    <xf numFmtId="164" fontId="9" fillId="0" borderId="2" xfId="0" applyFont="1" applyBorder="1" applyAlignment="1">
      <alignment horizontal="left" vertical="top" wrapText="1"/>
    </xf>
    <xf numFmtId="164" fontId="9" fillId="0" borderId="2" xfId="0" applyFont="1" applyBorder="1" applyAlignment="1">
      <alignment horizontal="center" vertical="top" wrapText="1"/>
    </xf>
    <xf numFmtId="165" fontId="9" fillId="0" borderId="2" xfId="0" applyNumberFormat="1" applyFont="1" applyBorder="1" applyAlignment="1">
      <alignment horizontal="center" vertical="top" wrapText="1"/>
    </xf>
    <xf numFmtId="164" fontId="9" fillId="0" borderId="2" xfId="0" applyFont="1" applyBorder="1" applyAlignment="1">
      <alignment vertical="top" wrapText="1"/>
    </xf>
    <xf numFmtId="164" fontId="9" fillId="0" borderId="3" xfId="0" applyFont="1" applyBorder="1" applyAlignment="1">
      <alignment horizontal="center" vertical="top" wrapText="1"/>
    </xf>
    <xf numFmtId="166" fontId="9" fillId="0" borderId="3" xfId="0" applyNumberFormat="1" applyFont="1" applyBorder="1" applyAlignment="1">
      <alignment horizontal="center" vertical="top" wrapText="1"/>
    </xf>
    <xf numFmtId="167" fontId="9" fillId="0" borderId="3" xfId="0" applyNumberFormat="1" applyFont="1" applyBorder="1" applyAlignment="1">
      <alignment horizontal="center" vertical="top" wrapText="1"/>
    </xf>
    <xf numFmtId="166" fontId="4" fillId="0" borderId="3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vertical="top" wrapText="1"/>
    </xf>
    <xf numFmtId="164" fontId="5" fillId="0" borderId="3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left" vertical="top" wrapText="1"/>
    </xf>
    <xf numFmtId="165" fontId="9" fillId="0" borderId="3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left" vertical="top" wrapText="1"/>
    </xf>
    <xf numFmtId="167" fontId="9" fillId="0" borderId="3" xfId="0" applyNumberFormat="1" applyFont="1" applyBorder="1" applyAlignment="1">
      <alignment horizontal="justify" vertical="top" wrapText="1"/>
    </xf>
    <xf numFmtId="164" fontId="9" fillId="0" borderId="3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left" vertical="top" wrapText="1"/>
    </xf>
    <xf numFmtId="164" fontId="4" fillId="0" borderId="5" xfId="0" applyFont="1" applyBorder="1" applyAlignment="1">
      <alignment horizontal="left" vertical="top" wrapText="1"/>
    </xf>
    <xf numFmtId="165" fontId="9" fillId="0" borderId="3" xfId="0" applyNumberFormat="1" applyFont="1" applyBorder="1" applyAlignment="1">
      <alignment horizontal="left" vertical="top" wrapText="1"/>
    </xf>
    <xf numFmtId="164" fontId="7" fillId="0" borderId="5" xfId="0" applyFont="1" applyBorder="1" applyAlignment="1">
      <alignment horizontal="left" vertical="top" wrapText="1"/>
    </xf>
    <xf numFmtId="164" fontId="5" fillId="0" borderId="6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left" vertical="top" wrapText="1"/>
    </xf>
    <xf numFmtId="164" fontId="9" fillId="0" borderId="3" xfId="0" applyFont="1" applyBorder="1" applyAlignment="1">
      <alignment horizontal="left" vertical="center" wrapText="1"/>
    </xf>
    <xf numFmtId="164" fontId="8" fillId="0" borderId="5" xfId="0" applyFont="1" applyBorder="1" applyAlignment="1">
      <alignment horizontal="left" vertical="top" wrapText="1"/>
    </xf>
    <xf numFmtId="165" fontId="9" fillId="0" borderId="2" xfId="0" applyNumberFormat="1" applyFont="1" applyBorder="1" applyAlignment="1">
      <alignment horizontal="left" vertical="top" wrapText="1"/>
    </xf>
    <xf numFmtId="167" fontId="4" fillId="0" borderId="3" xfId="0" applyNumberFormat="1" applyFont="1" applyBorder="1" applyAlignment="1">
      <alignment horizontal="center" vertical="top" wrapText="1"/>
    </xf>
    <xf numFmtId="164" fontId="9" fillId="0" borderId="2" xfId="0" applyFont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8"/>
  <sheetViews>
    <sheetView tabSelected="1" view="pageBreakPreview" zoomScaleSheetLayoutView="100" workbookViewId="0" topLeftCell="A1">
      <selection activeCell="K13" sqref="K13"/>
    </sheetView>
  </sheetViews>
  <sheetFormatPr defaultColWidth="12.57421875" defaultRowHeight="70.5" customHeight="1"/>
  <cols>
    <col min="1" max="1" width="8.421875" style="1" customWidth="1"/>
    <col min="2" max="2" width="58.28125" style="1" customWidth="1"/>
    <col min="3" max="3" width="30.28125" style="1" customWidth="1"/>
    <col min="4" max="4" width="9.7109375" style="1" customWidth="1"/>
    <col min="5" max="5" width="10.421875" style="1" customWidth="1"/>
    <col min="6" max="6" width="11.57421875" style="1" customWidth="1"/>
    <col min="7" max="7" width="13.57421875" style="1" customWidth="1"/>
    <col min="8" max="9" width="13.28125" style="1" customWidth="1"/>
    <col min="10" max="10" width="10.8515625" style="1" customWidth="1"/>
    <col min="11" max="11" width="16.421875" style="1" customWidth="1"/>
    <col min="12" max="12" width="17.421875" style="1" customWidth="1"/>
    <col min="13" max="13" width="16.421875" style="1" customWidth="1"/>
    <col min="14" max="14" width="17.7109375" style="1" customWidth="1"/>
    <col min="15" max="15" width="13.7109375" style="1" customWidth="1"/>
    <col min="16" max="16" width="16.00390625" style="1" customWidth="1"/>
    <col min="17" max="17" width="15.28125" style="1" customWidth="1"/>
    <col min="18" max="16384" width="11.57421875" style="2" customWidth="1"/>
  </cols>
  <sheetData>
    <row r="1" spans="13:17" ht="25.5" customHeight="1">
      <c r="M1" s="3" t="s">
        <v>0</v>
      </c>
      <c r="N1" s="3"/>
      <c r="O1" s="3"/>
      <c r="P1" s="3"/>
      <c r="Q1" s="3"/>
    </row>
    <row r="2" spans="13:17" ht="25.5" customHeight="1">
      <c r="M2" s="3" t="s">
        <v>1</v>
      </c>
      <c r="N2" s="3"/>
      <c r="O2" s="3"/>
      <c r="P2" s="3"/>
      <c r="Q2" s="3"/>
    </row>
    <row r="3" spans="13:17" ht="25.5" customHeight="1">
      <c r="M3" s="3" t="s">
        <v>2</v>
      </c>
      <c r="N3" s="3"/>
      <c r="O3" s="3"/>
      <c r="P3" s="3"/>
      <c r="Q3" s="3"/>
    </row>
    <row r="4" spans="13:17" ht="25.5" customHeight="1">
      <c r="M4" s="3" t="s">
        <v>3</v>
      </c>
      <c r="N4" s="3"/>
      <c r="O4" s="3"/>
      <c r="P4" s="3"/>
      <c r="Q4" s="3"/>
    </row>
    <row r="5" spans="13:17" ht="25.5" customHeight="1">
      <c r="M5" s="3" t="s">
        <v>4</v>
      </c>
      <c r="N5" s="3"/>
      <c r="O5" s="3"/>
      <c r="P5" s="3"/>
      <c r="Q5" s="3"/>
    </row>
    <row r="6" ht="25.5" customHeight="1"/>
    <row r="7" spans="1:17" ht="25.5" customHeight="1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5" customFormat="1" ht="25.5" customHeight="1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5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7" customFormat="1" ht="117.75" customHeight="1">
      <c r="A10" s="6" t="s">
        <v>7</v>
      </c>
      <c r="B10" s="6" t="s">
        <v>8</v>
      </c>
      <c r="C10" s="6" t="s">
        <v>9</v>
      </c>
      <c r="D10" s="6"/>
      <c r="E10" s="6"/>
      <c r="F10" s="6"/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  <c r="P10" s="6" t="s">
        <v>19</v>
      </c>
      <c r="Q10" s="6" t="s">
        <v>20</v>
      </c>
    </row>
    <row r="11" spans="1:17" s="9" customFormat="1" ht="66.75" customHeight="1">
      <c r="A11" s="6"/>
      <c r="B11" s="6"/>
      <c r="C11" s="8" t="s">
        <v>21</v>
      </c>
      <c r="D11" s="8" t="s">
        <v>22</v>
      </c>
      <c r="E11" s="8" t="s">
        <v>23</v>
      </c>
      <c r="F11" s="8" t="s">
        <v>24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3" customFormat="1" ht="13.5" customHeight="1">
      <c r="A12" s="10"/>
      <c r="B12" s="10">
        <v>2</v>
      </c>
      <c r="C12" s="11">
        <v>3</v>
      </c>
      <c r="D12" s="11"/>
      <c r="E12" s="11"/>
      <c r="F12" s="11"/>
      <c r="G12" s="10">
        <v>4</v>
      </c>
      <c r="H12" s="10">
        <v>5</v>
      </c>
      <c r="I12" s="10">
        <v>6</v>
      </c>
      <c r="J12" s="10">
        <v>7</v>
      </c>
      <c r="K12" s="10">
        <v>8</v>
      </c>
      <c r="L12" s="10">
        <v>9</v>
      </c>
      <c r="M12" s="10">
        <v>10</v>
      </c>
      <c r="N12" s="10">
        <v>11</v>
      </c>
      <c r="O12" s="12">
        <v>12</v>
      </c>
      <c r="P12" s="10">
        <v>13</v>
      </c>
      <c r="Q12" s="10">
        <v>14</v>
      </c>
    </row>
    <row r="13" spans="1:17" s="1" customFormat="1" ht="176.25" customHeight="1">
      <c r="A13" s="14">
        <v>1</v>
      </c>
      <c r="B13" s="15" t="s">
        <v>25</v>
      </c>
      <c r="C13" s="16" t="s">
        <v>26</v>
      </c>
      <c r="D13" s="17" t="s">
        <v>27</v>
      </c>
      <c r="E13" s="18" t="s">
        <v>28</v>
      </c>
      <c r="F13" s="19" t="s">
        <v>29</v>
      </c>
      <c r="G13" s="17">
        <v>13.4</v>
      </c>
      <c r="H13" s="17">
        <v>15</v>
      </c>
      <c r="I13" s="20">
        <f>480*1/H13</f>
        <v>32</v>
      </c>
      <c r="J13" s="21">
        <f>I13*0.61</f>
        <v>19.52</v>
      </c>
      <c r="K13" s="22">
        <v>534.7</v>
      </c>
      <c r="L13" s="22">
        <f>K13*0.262</f>
        <v>140.09140000000002</v>
      </c>
      <c r="M13" s="22">
        <f>(K13+L13+G13)/J13</f>
        <v>35.255706967213115</v>
      </c>
      <c r="N13" s="22">
        <f>M13*1.2</f>
        <v>42.306848360655735</v>
      </c>
      <c r="O13" s="22">
        <f>N13*15%</f>
        <v>6.34602725409836</v>
      </c>
      <c r="P13" s="21">
        <f>N13+O13</f>
        <v>48.652875614754095</v>
      </c>
      <c r="Q13" s="23">
        <f>P13</f>
        <v>48.652875614754095</v>
      </c>
    </row>
    <row r="14" spans="1:17" s="1" customFormat="1" ht="176.25" customHeight="1">
      <c r="A14" s="24">
        <v>2</v>
      </c>
      <c r="B14" s="25" t="s">
        <v>30</v>
      </c>
      <c r="C14" s="16" t="s">
        <v>26</v>
      </c>
      <c r="D14" s="17" t="s">
        <v>27</v>
      </c>
      <c r="E14" s="18" t="s">
        <v>28</v>
      </c>
      <c r="F14" s="19" t="s">
        <v>29</v>
      </c>
      <c r="G14" s="17">
        <v>13.4</v>
      </c>
      <c r="H14" s="20">
        <v>10</v>
      </c>
      <c r="I14" s="20">
        <f>480*1/H14</f>
        <v>48</v>
      </c>
      <c r="J14" s="21">
        <f>I14*0.61</f>
        <v>29.28</v>
      </c>
      <c r="K14" s="20">
        <v>534.7</v>
      </c>
      <c r="L14" s="20">
        <v>140.1</v>
      </c>
      <c r="M14" s="22">
        <f>(K14+L14+G14)/J14</f>
        <v>23.50409836065574</v>
      </c>
      <c r="N14" s="22">
        <f>M14*1.2</f>
        <v>28.204918032786885</v>
      </c>
      <c r="O14" s="22">
        <f>N14*15%</f>
        <v>4.230737704918033</v>
      </c>
      <c r="P14" s="21">
        <f>N14+O14</f>
        <v>32.43565573770492</v>
      </c>
      <c r="Q14" s="23">
        <f>P14</f>
        <v>32.43565573770492</v>
      </c>
    </row>
    <row r="15" spans="1:17" s="1" customFormat="1" ht="176.25" customHeight="1">
      <c r="A15" s="26">
        <v>3</v>
      </c>
      <c r="B15" s="27" t="s">
        <v>31</v>
      </c>
      <c r="C15" s="16" t="s">
        <v>26</v>
      </c>
      <c r="D15" s="17" t="s">
        <v>27</v>
      </c>
      <c r="E15" s="18" t="s">
        <v>28</v>
      </c>
      <c r="F15" s="19" t="s">
        <v>29</v>
      </c>
      <c r="G15" s="17">
        <v>13.4</v>
      </c>
      <c r="H15" s="20">
        <v>15</v>
      </c>
      <c r="I15" s="20">
        <f>480*1/H15</f>
        <v>32</v>
      </c>
      <c r="J15" s="21">
        <f>I15*0.61</f>
        <v>19.52</v>
      </c>
      <c r="K15" s="22">
        <v>534.7</v>
      </c>
      <c r="L15" s="22">
        <f>K15*0.262</f>
        <v>140.09140000000002</v>
      </c>
      <c r="M15" s="22">
        <f>(K15+L15+G15)/J15</f>
        <v>35.255706967213115</v>
      </c>
      <c r="N15" s="22">
        <f>M15*1.2</f>
        <v>42.306848360655735</v>
      </c>
      <c r="O15" s="22">
        <f>N15*15%</f>
        <v>6.34602725409836</v>
      </c>
      <c r="P15" s="21">
        <f>N15+O15</f>
        <v>48.652875614754095</v>
      </c>
      <c r="Q15" s="23">
        <f>P15</f>
        <v>48.652875614754095</v>
      </c>
    </row>
    <row r="16" spans="1:17" s="1" customFormat="1" ht="176.25" customHeight="1">
      <c r="A16" s="26">
        <v>4</v>
      </c>
      <c r="B16" s="27" t="s">
        <v>32</v>
      </c>
      <c r="C16" s="27" t="s">
        <v>26</v>
      </c>
      <c r="D16" s="20" t="s">
        <v>27</v>
      </c>
      <c r="E16" s="28" t="s">
        <v>28</v>
      </c>
      <c r="F16" s="25" t="s">
        <v>29</v>
      </c>
      <c r="G16" s="20">
        <v>13.4</v>
      </c>
      <c r="H16" s="20">
        <v>10</v>
      </c>
      <c r="I16" s="20">
        <f>480*1/H16</f>
        <v>48</v>
      </c>
      <c r="J16" s="21">
        <f>I16*0.61</f>
        <v>29.28</v>
      </c>
      <c r="K16" s="22">
        <v>534.7</v>
      </c>
      <c r="L16" s="22">
        <f>K16*0.262</f>
        <v>140.09140000000002</v>
      </c>
      <c r="M16" s="22">
        <f>(K16+L16+G16)/J16</f>
        <v>23.503804644808742</v>
      </c>
      <c r="N16" s="22">
        <f>M16*1.2</f>
        <v>28.20456557377049</v>
      </c>
      <c r="O16" s="22">
        <f>N16*15%</f>
        <v>4.230684836065573</v>
      </c>
      <c r="P16" s="21">
        <f>N16+O16</f>
        <v>32.435250409836065</v>
      </c>
      <c r="Q16" s="23">
        <f>P16</f>
        <v>32.435250409836065</v>
      </c>
    </row>
    <row r="17" spans="1:17" s="1" customFormat="1" ht="176.25" customHeight="1">
      <c r="A17" s="26">
        <v>5</v>
      </c>
      <c r="B17" s="27" t="s">
        <v>33</v>
      </c>
      <c r="C17" s="27" t="s">
        <v>26</v>
      </c>
      <c r="D17" s="20" t="s">
        <v>27</v>
      </c>
      <c r="E17" s="28" t="s">
        <v>28</v>
      </c>
      <c r="F17" s="25" t="s">
        <v>29</v>
      </c>
      <c r="G17" s="20">
        <v>13.4</v>
      </c>
      <c r="H17" s="20">
        <v>15</v>
      </c>
      <c r="I17" s="20">
        <f>480*1/H17</f>
        <v>32</v>
      </c>
      <c r="J17" s="21">
        <f>I17*0.61</f>
        <v>19.52</v>
      </c>
      <c r="K17" s="22">
        <v>534.7</v>
      </c>
      <c r="L17" s="22">
        <f>K17*0.262</f>
        <v>140.09140000000002</v>
      </c>
      <c r="M17" s="22">
        <f>(K17+L17+G17)/J17</f>
        <v>35.255706967213115</v>
      </c>
      <c r="N17" s="22">
        <f>M17*1.2</f>
        <v>42.306848360655735</v>
      </c>
      <c r="O17" s="22">
        <f>N17*15%</f>
        <v>6.34602725409836</v>
      </c>
      <c r="P17" s="21">
        <f>N17+O17</f>
        <v>48.652875614754095</v>
      </c>
      <c r="Q17" s="23">
        <f>P17</f>
        <v>48.652875614754095</v>
      </c>
    </row>
    <row r="18" spans="1:17" s="1" customFormat="1" ht="176.25" customHeight="1">
      <c r="A18" s="26">
        <v>6</v>
      </c>
      <c r="B18" s="16" t="s">
        <v>34</v>
      </c>
      <c r="C18" s="16" t="s">
        <v>26</v>
      </c>
      <c r="D18" s="17" t="s">
        <v>27</v>
      </c>
      <c r="E18" s="18" t="s">
        <v>28</v>
      </c>
      <c r="F18" s="19" t="s">
        <v>29</v>
      </c>
      <c r="G18" s="17">
        <v>13.4</v>
      </c>
      <c r="H18" s="20">
        <v>15</v>
      </c>
      <c r="I18" s="20">
        <f>480*1/H18</f>
        <v>32</v>
      </c>
      <c r="J18" s="21">
        <f>I18*0.61</f>
        <v>19.52</v>
      </c>
      <c r="K18" s="22">
        <v>534.7</v>
      </c>
      <c r="L18" s="22">
        <f>K18*0.262</f>
        <v>140.09140000000002</v>
      </c>
      <c r="M18" s="22">
        <f>(K18+L18+G18)/J18</f>
        <v>35.255706967213115</v>
      </c>
      <c r="N18" s="22">
        <f>M18*1.2</f>
        <v>42.306848360655735</v>
      </c>
      <c r="O18" s="22">
        <f>N18*15%</f>
        <v>6.34602725409836</v>
      </c>
      <c r="P18" s="22">
        <f>N18+O18</f>
        <v>48.652875614754095</v>
      </c>
      <c r="Q18" s="23">
        <f>P18</f>
        <v>48.652875614754095</v>
      </c>
    </row>
    <row r="19" spans="1:17" s="1" customFormat="1" ht="176.25" customHeight="1">
      <c r="A19" s="29">
        <v>7</v>
      </c>
      <c r="B19" s="16" t="s">
        <v>35</v>
      </c>
      <c r="C19" s="16" t="s">
        <v>26</v>
      </c>
      <c r="D19" s="17" t="s">
        <v>27</v>
      </c>
      <c r="E19" s="18" t="s">
        <v>28</v>
      </c>
      <c r="F19" s="19" t="s">
        <v>29</v>
      </c>
      <c r="G19" s="17">
        <v>13.4</v>
      </c>
      <c r="H19" s="20">
        <v>15</v>
      </c>
      <c r="I19" s="20">
        <f>480*1/H19</f>
        <v>32</v>
      </c>
      <c r="J19" s="21">
        <f>I19*0.61</f>
        <v>19.52</v>
      </c>
      <c r="K19" s="22">
        <v>534.7</v>
      </c>
      <c r="L19" s="22">
        <f>K19*0.262</f>
        <v>140.09140000000002</v>
      </c>
      <c r="M19" s="22">
        <f>(K19+L19+G19)/J19</f>
        <v>35.255706967213115</v>
      </c>
      <c r="N19" s="22">
        <f>M19*1.2</f>
        <v>42.306848360655735</v>
      </c>
      <c r="O19" s="22">
        <f>N19*15%</f>
        <v>6.34602725409836</v>
      </c>
      <c r="P19" s="22">
        <f>N19+O19</f>
        <v>48.652875614754095</v>
      </c>
      <c r="Q19" s="23">
        <f>P19</f>
        <v>48.652875614754095</v>
      </c>
    </row>
    <row r="20" spans="1:17" s="1" customFormat="1" ht="176.25" customHeight="1">
      <c r="A20" s="26">
        <v>8</v>
      </c>
      <c r="B20" s="27" t="s">
        <v>36</v>
      </c>
      <c r="C20" s="16" t="s">
        <v>26</v>
      </c>
      <c r="D20" s="17" t="s">
        <v>27</v>
      </c>
      <c r="E20" s="18" t="s">
        <v>28</v>
      </c>
      <c r="F20" s="19" t="s">
        <v>29</v>
      </c>
      <c r="G20" s="17">
        <v>13.4</v>
      </c>
      <c r="H20" s="17">
        <v>5</v>
      </c>
      <c r="I20" s="20">
        <f>480*1/H20</f>
        <v>96</v>
      </c>
      <c r="J20" s="21">
        <f>I20*0.61</f>
        <v>58.56</v>
      </c>
      <c r="K20" s="17">
        <v>534.7</v>
      </c>
      <c r="L20" s="22">
        <f>K20*0.262</f>
        <v>140.09140000000002</v>
      </c>
      <c r="M20" s="22">
        <f>(K20+L20+G20)/J20</f>
        <v>11.751902322404371</v>
      </c>
      <c r="N20" s="22">
        <f>M20*1.2</f>
        <v>14.102282786885246</v>
      </c>
      <c r="O20" s="22">
        <f>N20*15%</f>
        <v>2.1153424180327867</v>
      </c>
      <c r="P20" s="22">
        <f>N20+O20</f>
        <v>16.217625204918033</v>
      </c>
      <c r="Q20" s="23">
        <f>P20</f>
        <v>16.217625204918033</v>
      </c>
    </row>
    <row r="21" spans="1:17" s="1" customFormat="1" ht="176.25" customHeight="1">
      <c r="A21" s="26">
        <v>9</v>
      </c>
      <c r="B21" s="27" t="s">
        <v>37</v>
      </c>
      <c r="C21" s="27" t="s">
        <v>26</v>
      </c>
      <c r="D21" s="20" t="s">
        <v>27</v>
      </c>
      <c r="E21" s="28" t="s">
        <v>28</v>
      </c>
      <c r="F21" s="25" t="s">
        <v>29</v>
      </c>
      <c r="G21" s="20">
        <v>13.4</v>
      </c>
      <c r="H21" s="20">
        <v>5</v>
      </c>
      <c r="I21" s="20">
        <f>480*1/H21</f>
        <v>96</v>
      </c>
      <c r="J21" s="21">
        <f>I21*0.61</f>
        <v>58.56</v>
      </c>
      <c r="K21" s="22">
        <v>534.7</v>
      </c>
      <c r="L21" s="22">
        <f>K21*0.262</f>
        <v>140.09140000000002</v>
      </c>
      <c r="M21" s="22">
        <f>(K21+L21+G21)/J21</f>
        <v>11.751902322404371</v>
      </c>
      <c r="N21" s="22">
        <f>M21*1.2</f>
        <v>14.102282786885246</v>
      </c>
      <c r="O21" s="22">
        <f>N21*15%</f>
        <v>2.1153424180327867</v>
      </c>
      <c r="P21" s="22">
        <f>N21+O21</f>
        <v>16.217625204918033</v>
      </c>
      <c r="Q21" s="23">
        <f>P21</f>
        <v>16.217625204918033</v>
      </c>
    </row>
    <row r="22" spans="1:17" s="1" customFormat="1" ht="163.5" customHeight="1">
      <c r="A22" s="26">
        <v>10</v>
      </c>
      <c r="B22" s="30" t="s">
        <v>38</v>
      </c>
      <c r="C22" s="27" t="s">
        <v>39</v>
      </c>
      <c r="D22" s="20" t="s">
        <v>40</v>
      </c>
      <c r="E22" s="28" t="s">
        <v>41</v>
      </c>
      <c r="F22" s="25" t="s">
        <v>42</v>
      </c>
      <c r="G22" s="20">
        <v>8.9</v>
      </c>
      <c r="H22" s="20">
        <v>5</v>
      </c>
      <c r="I22" s="20">
        <f>480*1/H22</f>
        <v>96</v>
      </c>
      <c r="J22" s="21">
        <f>I22*0.61</f>
        <v>58.56</v>
      </c>
      <c r="K22" s="22">
        <v>534.7</v>
      </c>
      <c r="L22" s="22">
        <f>K22*0.262</f>
        <v>140.09140000000002</v>
      </c>
      <c r="M22" s="22">
        <f>(K22+L22+G22)/J22</f>
        <v>11.67505806010929</v>
      </c>
      <c r="N22" s="22">
        <f>M22*1.2</f>
        <v>14.010069672131147</v>
      </c>
      <c r="O22" s="31">
        <f>N22*15%</f>
        <v>2.101510450819672</v>
      </c>
      <c r="P22" s="21">
        <f>O22+N22</f>
        <v>16.11158012295082</v>
      </c>
      <c r="Q22" s="23">
        <f>P22</f>
        <v>16.11158012295082</v>
      </c>
    </row>
    <row r="23" spans="1:17" s="1" customFormat="1" ht="109.5" customHeight="1">
      <c r="A23" s="14">
        <v>11</v>
      </c>
      <c r="B23" s="30" t="s">
        <v>43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1" customFormat="1" ht="75.75" customHeight="1">
      <c r="A24" s="14"/>
      <c r="B24" s="27" t="s">
        <v>44</v>
      </c>
      <c r="C24" s="27" t="s">
        <v>39</v>
      </c>
      <c r="D24" s="20" t="s">
        <v>40</v>
      </c>
      <c r="E24" s="28" t="s">
        <v>41</v>
      </c>
      <c r="F24" s="25" t="s">
        <v>45</v>
      </c>
      <c r="G24" s="20">
        <v>8.9</v>
      </c>
      <c r="H24" s="20">
        <v>10</v>
      </c>
      <c r="I24" s="22">
        <f>480*1/H24</f>
        <v>48</v>
      </c>
      <c r="J24" s="21">
        <f>I24*0.61</f>
        <v>29.28</v>
      </c>
      <c r="K24" s="20">
        <v>534.7</v>
      </c>
      <c r="L24" s="22">
        <f>K24*0.262</f>
        <v>140.09140000000002</v>
      </c>
      <c r="M24" s="22">
        <f>(K24+L24+G24)/J24</f>
        <v>23.35011612021858</v>
      </c>
      <c r="N24" s="22">
        <f>M24*1.2</f>
        <v>28.020139344262294</v>
      </c>
      <c r="O24" s="22">
        <f>N24*15%</f>
        <v>4.203020901639344</v>
      </c>
      <c r="P24" s="21">
        <f>O24+N24</f>
        <v>32.22316024590164</v>
      </c>
      <c r="Q24" s="23">
        <f>P24</f>
        <v>32.22316024590164</v>
      </c>
    </row>
    <row r="25" spans="1:17" s="1" customFormat="1" ht="75.75" customHeight="1">
      <c r="A25" s="14"/>
      <c r="B25" s="27" t="s">
        <v>46</v>
      </c>
      <c r="C25" s="27" t="s">
        <v>39</v>
      </c>
      <c r="D25" s="20" t="s">
        <v>40</v>
      </c>
      <c r="E25" s="28" t="s">
        <v>41</v>
      </c>
      <c r="F25" s="25" t="s">
        <v>45</v>
      </c>
      <c r="G25" s="20">
        <v>8.9</v>
      </c>
      <c r="H25" s="20">
        <v>20</v>
      </c>
      <c r="I25" s="20">
        <f>480*1/H25</f>
        <v>24</v>
      </c>
      <c r="J25" s="21">
        <f>I25*0.61</f>
        <v>14.64</v>
      </c>
      <c r="K25" s="20">
        <v>534.7</v>
      </c>
      <c r="L25" s="22">
        <f>K25*0.262</f>
        <v>140.09140000000002</v>
      </c>
      <c r="M25" s="22">
        <f>(K25+L25+G25)/J25</f>
        <v>46.70023224043716</v>
      </c>
      <c r="N25" s="22">
        <f>M25*1.2</f>
        <v>56.04027868852459</v>
      </c>
      <c r="O25" s="22">
        <f>N25*15%</f>
        <v>8.406041803278688</v>
      </c>
      <c r="P25" s="21">
        <f>O25+N25</f>
        <v>64.44632049180328</v>
      </c>
      <c r="Q25" s="23">
        <f>P25</f>
        <v>64.44632049180328</v>
      </c>
    </row>
    <row r="26" spans="1:17" s="1" customFormat="1" ht="157.5" customHeight="1">
      <c r="A26" s="26">
        <v>12</v>
      </c>
      <c r="B26" s="33" t="s">
        <v>47</v>
      </c>
      <c r="C26" s="16" t="s">
        <v>48</v>
      </c>
      <c r="D26" s="17" t="s">
        <v>49</v>
      </c>
      <c r="E26" s="18" t="s">
        <v>50</v>
      </c>
      <c r="F26" s="19" t="s">
        <v>51</v>
      </c>
      <c r="G26" s="20">
        <v>18.9</v>
      </c>
      <c r="H26" s="20">
        <v>15</v>
      </c>
      <c r="I26" s="20">
        <f>480*1/H26</f>
        <v>32</v>
      </c>
      <c r="J26" s="21">
        <f>I26*0.61</f>
        <v>19.52</v>
      </c>
      <c r="K26" s="20">
        <v>534.7</v>
      </c>
      <c r="L26" s="20">
        <v>140.1</v>
      </c>
      <c r="M26" s="22">
        <f>(K26+L26+G26)/J26</f>
        <v>35.53790983606558</v>
      </c>
      <c r="N26" s="22">
        <f>M26*1.2</f>
        <v>42.645491803278695</v>
      </c>
      <c r="O26" s="22">
        <f>N26*15%</f>
        <v>6.396823770491804</v>
      </c>
      <c r="P26" s="21">
        <f>O26+N26</f>
        <v>49.0423155737705</v>
      </c>
      <c r="Q26" s="23">
        <f>P26</f>
        <v>49.0423155737705</v>
      </c>
    </row>
    <row r="27" spans="1:17" s="1" customFormat="1" ht="174.75" customHeight="1">
      <c r="A27" s="26">
        <v>13</v>
      </c>
      <c r="B27" s="33" t="s">
        <v>52</v>
      </c>
      <c r="C27" s="27" t="s">
        <v>53</v>
      </c>
      <c r="D27" s="20" t="s">
        <v>54</v>
      </c>
      <c r="E27" s="28" t="s">
        <v>55</v>
      </c>
      <c r="F27" s="25" t="s">
        <v>56</v>
      </c>
      <c r="G27" s="20">
        <v>10.5</v>
      </c>
      <c r="H27" s="20">
        <v>15</v>
      </c>
      <c r="I27" s="20">
        <f>480*1/H27</f>
        <v>32</v>
      </c>
      <c r="J27" s="21">
        <f>I27*0.61</f>
        <v>19.52</v>
      </c>
      <c r="K27" s="22">
        <v>534.7</v>
      </c>
      <c r="L27" s="22">
        <f>K27*0.262</f>
        <v>140.09140000000002</v>
      </c>
      <c r="M27" s="22">
        <f>(K27+L27+G27)/J27</f>
        <v>35.107141393442625</v>
      </c>
      <c r="N27" s="22">
        <f>M27*1.2</f>
        <v>42.12856967213115</v>
      </c>
      <c r="O27" s="31">
        <f>N27*15%</f>
        <v>6.319285450819672</v>
      </c>
      <c r="P27" s="21">
        <f>O27+N27</f>
        <v>48.44785512295082</v>
      </c>
      <c r="Q27" s="23">
        <f>P27</f>
        <v>48.44785512295082</v>
      </c>
    </row>
    <row r="28" spans="1:17" s="1" customFormat="1" ht="140.25" customHeight="1">
      <c r="A28" s="26">
        <v>14</v>
      </c>
      <c r="B28" s="33" t="s">
        <v>57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s="1" customFormat="1" ht="60.75" customHeight="1">
      <c r="A29" s="26"/>
      <c r="B29" s="33" t="s">
        <v>58</v>
      </c>
      <c r="C29" s="27" t="s">
        <v>59</v>
      </c>
      <c r="D29" s="20" t="s">
        <v>60</v>
      </c>
      <c r="E29" s="28" t="s">
        <v>61</v>
      </c>
      <c r="F29" s="25" t="s">
        <v>62</v>
      </c>
      <c r="G29" s="20">
        <v>11.5</v>
      </c>
      <c r="H29" s="20">
        <v>10</v>
      </c>
      <c r="I29" s="22">
        <f>480*1/H29</f>
        <v>48</v>
      </c>
      <c r="J29" s="21">
        <f>I29*0.61</f>
        <v>29.28</v>
      </c>
      <c r="K29" s="22">
        <v>534.7</v>
      </c>
      <c r="L29" s="22">
        <f>K29*0.262</f>
        <v>140.09140000000002</v>
      </c>
      <c r="M29" s="22">
        <f>(K29+L29+G29)/J29</f>
        <v>23.438913934426232</v>
      </c>
      <c r="N29" s="22">
        <f>M29*1.2</f>
        <v>28.12669672131148</v>
      </c>
      <c r="O29" s="22">
        <f>N29*15%</f>
        <v>4.219004508196722</v>
      </c>
      <c r="P29" s="21">
        <f>O29+N29</f>
        <v>32.3457012295082</v>
      </c>
      <c r="Q29" s="23">
        <f>P29</f>
        <v>32.3457012295082</v>
      </c>
    </row>
    <row r="30" spans="1:17" s="1" customFormat="1" ht="58.5" customHeight="1">
      <c r="A30" s="26"/>
      <c r="B30" s="33" t="s">
        <v>63</v>
      </c>
      <c r="C30" s="27" t="s">
        <v>59</v>
      </c>
      <c r="D30" s="20" t="s">
        <v>60</v>
      </c>
      <c r="E30" s="28" t="s">
        <v>61</v>
      </c>
      <c r="F30" s="25" t="s">
        <v>62</v>
      </c>
      <c r="G30" s="20">
        <v>11.5</v>
      </c>
      <c r="H30" s="20">
        <v>15</v>
      </c>
      <c r="I30" s="22">
        <f>480*1/H30</f>
        <v>32</v>
      </c>
      <c r="J30" s="21">
        <f>I30*0.61</f>
        <v>19.52</v>
      </c>
      <c r="K30" s="22">
        <v>534.7</v>
      </c>
      <c r="L30" s="22">
        <f>K30*0.262</f>
        <v>140.09140000000002</v>
      </c>
      <c r="M30" s="22">
        <f>(K30+L30+G30)/J30</f>
        <v>35.15837090163935</v>
      </c>
      <c r="N30" s="22">
        <f>M30*1.2</f>
        <v>42.19004508196722</v>
      </c>
      <c r="O30" s="22">
        <f>N30*15%</f>
        <v>6.328506762295083</v>
      </c>
      <c r="P30" s="21">
        <f>O30+N30</f>
        <v>48.518551844262305</v>
      </c>
      <c r="Q30" s="23">
        <f>P30</f>
        <v>48.518551844262305</v>
      </c>
    </row>
    <row r="31" spans="1:17" s="1" customFormat="1" ht="60.75" customHeight="1">
      <c r="A31" s="26"/>
      <c r="B31" s="33" t="s">
        <v>64</v>
      </c>
      <c r="C31" s="27" t="s">
        <v>59</v>
      </c>
      <c r="D31" s="20" t="s">
        <v>60</v>
      </c>
      <c r="E31" s="28" t="s">
        <v>61</v>
      </c>
      <c r="F31" s="25" t="s">
        <v>62</v>
      </c>
      <c r="G31" s="20">
        <v>11.5</v>
      </c>
      <c r="H31" s="20">
        <v>40</v>
      </c>
      <c r="I31" s="22">
        <f>480*1/H31</f>
        <v>12</v>
      </c>
      <c r="J31" s="21">
        <f>I31*0.61</f>
        <v>7.32</v>
      </c>
      <c r="K31" s="22">
        <v>534.7</v>
      </c>
      <c r="L31" s="22">
        <f>K31*0.262</f>
        <v>140.09140000000002</v>
      </c>
      <c r="M31" s="22">
        <f>(K31+L31+G31)/J31</f>
        <v>93.75565573770493</v>
      </c>
      <c r="N31" s="22">
        <f>M31*1.2</f>
        <v>112.50678688524592</v>
      </c>
      <c r="O31" s="22">
        <f>N31*15%</f>
        <v>16.876018032786888</v>
      </c>
      <c r="P31" s="21">
        <f>O31+N31</f>
        <v>129.3828049180328</v>
      </c>
      <c r="Q31" s="23">
        <f>P31</f>
        <v>129.3828049180328</v>
      </c>
    </row>
    <row r="32" spans="1:17" s="1" customFormat="1" ht="197.25" customHeight="1">
      <c r="A32" s="26">
        <v>15</v>
      </c>
      <c r="B32" s="33" t="s">
        <v>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s="1" customFormat="1" ht="159.75" customHeight="1">
      <c r="A33" s="26"/>
      <c r="B33" s="33" t="s">
        <v>66</v>
      </c>
      <c r="C33" s="27" t="s">
        <v>67</v>
      </c>
      <c r="D33" s="27" t="s">
        <v>68</v>
      </c>
      <c r="E33" s="27" t="s">
        <v>69</v>
      </c>
      <c r="F33" s="27" t="s">
        <v>70</v>
      </c>
      <c r="G33" s="27">
        <v>3.1</v>
      </c>
      <c r="H33" s="20">
        <v>15</v>
      </c>
      <c r="I33" s="22">
        <f>480*1/H33</f>
        <v>32</v>
      </c>
      <c r="J33" s="21">
        <f>I33*0.61</f>
        <v>19.52</v>
      </c>
      <c r="K33" s="20">
        <v>534.7</v>
      </c>
      <c r="L33" s="22">
        <f>K33*0.262</f>
        <v>140.09140000000002</v>
      </c>
      <c r="M33" s="22">
        <f>(K33+L33+G33)/J33</f>
        <v>34.72804303278689</v>
      </c>
      <c r="N33" s="22">
        <f>M33*1.2</f>
        <v>41.67365163934427</v>
      </c>
      <c r="O33" s="22">
        <f>N33*15%</f>
        <v>6.251047745901641</v>
      </c>
      <c r="P33" s="21">
        <f>O33+N33</f>
        <v>47.924699385245916</v>
      </c>
      <c r="Q33" s="23">
        <f>P33</f>
        <v>47.924699385245916</v>
      </c>
    </row>
    <row r="34" spans="1:17" s="1" customFormat="1" ht="161.25" customHeight="1">
      <c r="A34" s="26"/>
      <c r="B34" s="33" t="s">
        <v>71</v>
      </c>
      <c r="C34" s="27" t="s">
        <v>67</v>
      </c>
      <c r="D34" s="27" t="s">
        <v>68</v>
      </c>
      <c r="E34" s="27" t="s">
        <v>69</v>
      </c>
      <c r="F34" s="27" t="s">
        <v>70</v>
      </c>
      <c r="G34" s="27">
        <v>3.1</v>
      </c>
      <c r="H34" s="20">
        <v>25</v>
      </c>
      <c r="I34" s="22">
        <f>480*1/H34</f>
        <v>19.2</v>
      </c>
      <c r="J34" s="21">
        <f>I34*0.61</f>
        <v>11.712</v>
      </c>
      <c r="K34" s="20">
        <v>534.7</v>
      </c>
      <c r="L34" s="22">
        <f>K34*0.262</f>
        <v>140.09140000000002</v>
      </c>
      <c r="M34" s="22">
        <f>(K34+L34+G34)/J34</f>
        <v>57.88007172131148</v>
      </c>
      <c r="N34" s="22">
        <f>M34*1.2</f>
        <v>69.45608606557377</v>
      </c>
      <c r="O34" s="22">
        <f>N34*15%</f>
        <v>10.418412909836066</v>
      </c>
      <c r="P34" s="21">
        <f>O34+N34</f>
        <v>79.87449897540984</v>
      </c>
      <c r="Q34" s="23">
        <f>P34</f>
        <v>79.87449897540984</v>
      </c>
    </row>
    <row r="35" spans="1:17" s="1" customFormat="1" ht="161.25" customHeight="1">
      <c r="A35" s="26"/>
      <c r="B35" s="33" t="s">
        <v>72</v>
      </c>
      <c r="C35" s="27" t="s">
        <v>67</v>
      </c>
      <c r="D35" s="27" t="s">
        <v>68</v>
      </c>
      <c r="E35" s="27" t="s">
        <v>69</v>
      </c>
      <c r="F35" s="27" t="s">
        <v>70</v>
      </c>
      <c r="G35" s="27">
        <v>3.1</v>
      </c>
      <c r="H35" s="20">
        <v>60</v>
      </c>
      <c r="I35" s="22">
        <f>480*1/H35</f>
        <v>8</v>
      </c>
      <c r="J35" s="21">
        <f>I35*0.61</f>
        <v>4.88</v>
      </c>
      <c r="K35" s="20">
        <v>534.7</v>
      </c>
      <c r="L35" s="22">
        <f>K35*0.262</f>
        <v>140.09140000000002</v>
      </c>
      <c r="M35" s="22">
        <f>(K35+L35+G35)/J35</f>
        <v>138.91217213114757</v>
      </c>
      <c r="N35" s="22">
        <f>M35*1.2</f>
        <v>166.69460655737709</v>
      </c>
      <c r="O35" s="22">
        <f>N35*15%</f>
        <v>25.004190983606563</v>
      </c>
      <c r="P35" s="21">
        <f>O35+N35</f>
        <v>191.69879754098366</v>
      </c>
      <c r="Q35" s="23">
        <f>P35</f>
        <v>191.69879754098366</v>
      </c>
    </row>
    <row r="36" spans="1:17" s="1" customFormat="1" ht="159.75" customHeight="1">
      <c r="A36" s="26"/>
      <c r="B36" s="33" t="s">
        <v>73</v>
      </c>
      <c r="C36" s="27" t="s">
        <v>67</v>
      </c>
      <c r="D36" s="27" t="s">
        <v>68</v>
      </c>
      <c r="E36" s="27" t="s">
        <v>69</v>
      </c>
      <c r="F36" s="27" t="s">
        <v>70</v>
      </c>
      <c r="G36" s="27">
        <v>3.1</v>
      </c>
      <c r="H36" s="20">
        <v>90</v>
      </c>
      <c r="I36" s="22">
        <f>480*1/H36</f>
        <v>5.333333333333333</v>
      </c>
      <c r="J36" s="21">
        <f>I36*0.61</f>
        <v>3.253333333333333</v>
      </c>
      <c r="K36" s="20">
        <v>534.7</v>
      </c>
      <c r="L36" s="22">
        <f>K36*0.262</f>
        <v>140.09140000000002</v>
      </c>
      <c r="M36" s="22">
        <f>(K36+L36+G36)/J36</f>
        <v>208.36825819672137</v>
      </c>
      <c r="N36" s="22">
        <f>M36*1.2</f>
        <v>250.04190983606563</v>
      </c>
      <c r="O36" s="22">
        <f>N36*15%</f>
        <v>37.506286475409844</v>
      </c>
      <c r="P36" s="21">
        <f>O36+N36</f>
        <v>287.54819631147546</v>
      </c>
      <c r="Q36" s="23">
        <f>P36</f>
        <v>287.54819631147546</v>
      </c>
    </row>
    <row r="37" spans="1:17" s="1" customFormat="1" ht="119.25" customHeight="1">
      <c r="A37" s="26">
        <v>16</v>
      </c>
      <c r="B37" s="33" t="s">
        <v>74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s="1" customFormat="1" ht="57" customHeight="1">
      <c r="A38" s="26"/>
      <c r="B38" s="33" t="s">
        <v>75</v>
      </c>
      <c r="C38" s="16" t="s">
        <v>59</v>
      </c>
      <c r="D38" s="17" t="s">
        <v>60</v>
      </c>
      <c r="E38" s="18" t="s">
        <v>61</v>
      </c>
      <c r="F38" s="19" t="s">
        <v>62</v>
      </c>
      <c r="G38" s="20">
        <v>11.5</v>
      </c>
      <c r="H38" s="20">
        <v>15</v>
      </c>
      <c r="I38" s="20">
        <f>480*1/H38</f>
        <v>32</v>
      </c>
      <c r="J38" s="21">
        <f>I38*0.61</f>
        <v>19.52</v>
      </c>
      <c r="K38" s="22">
        <v>534.7</v>
      </c>
      <c r="L38" s="22">
        <f>K38*0.262</f>
        <v>140.09140000000002</v>
      </c>
      <c r="M38" s="22">
        <f>(K38+L38+G38)/J38</f>
        <v>35.15837090163935</v>
      </c>
      <c r="N38" s="22">
        <f>M38*1.2</f>
        <v>42.19004508196722</v>
      </c>
      <c r="O38" s="22">
        <f>N38*15%</f>
        <v>6.328506762295083</v>
      </c>
      <c r="P38" s="21">
        <f>N38+O38</f>
        <v>48.518551844262305</v>
      </c>
      <c r="Q38" s="23">
        <f>P38</f>
        <v>48.518551844262305</v>
      </c>
    </row>
    <row r="39" spans="1:17" s="1" customFormat="1" ht="57" customHeight="1">
      <c r="A39" s="26"/>
      <c r="B39" s="33" t="s">
        <v>76</v>
      </c>
      <c r="C39" s="16" t="s">
        <v>59</v>
      </c>
      <c r="D39" s="17" t="s">
        <v>60</v>
      </c>
      <c r="E39" s="18" t="s">
        <v>61</v>
      </c>
      <c r="F39" s="19" t="s">
        <v>62</v>
      </c>
      <c r="G39" s="20">
        <v>11.5</v>
      </c>
      <c r="H39" s="20">
        <v>25</v>
      </c>
      <c r="I39" s="20">
        <f>480*1/H39</f>
        <v>19.2</v>
      </c>
      <c r="J39" s="21">
        <f>I39*0.61</f>
        <v>11.712</v>
      </c>
      <c r="K39" s="22">
        <v>534.7</v>
      </c>
      <c r="L39" s="22">
        <f>K39*0.262</f>
        <v>140.09140000000002</v>
      </c>
      <c r="M39" s="22">
        <f>(K39+L39+G39)/J39</f>
        <v>58.59728483606558</v>
      </c>
      <c r="N39" s="22">
        <f>M39*1.2</f>
        <v>70.3167418032787</v>
      </c>
      <c r="O39" s="22">
        <f>N39*15%</f>
        <v>10.547511270491805</v>
      </c>
      <c r="P39" s="21">
        <f>N39+O39</f>
        <v>80.86425307377051</v>
      </c>
      <c r="Q39" s="23">
        <f>P39</f>
        <v>80.86425307377051</v>
      </c>
    </row>
    <row r="40" spans="1:17" s="1" customFormat="1" ht="58.5" customHeight="1">
      <c r="A40" s="26"/>
      <c r="B40" s="33" t="s">
        <v>77</v>
      </c>
      <c r="C40" s="27" t="s">
        <v>59</v>
      </c>
      <c r="D40" s="20" t="s">
        <v>60</v>
      </c>
      <c r="E40" s="28" t="s">
        <v>61</v>
      </c>
      <c r="F40" s="25" t="s">
        <v>62</v>
      </c>
      <c r="G40" s="20">
        <v>11.5</v>
      </c>
      <c r="H40" s="20">
        <v>60</v>
      </c>
      <c r="I40" s="20">
        <f>480*1/H40</f>
        <v>8</v>
      </c>
      <c r="J40" s="21">
        <f>I40*0.61</f>
        <v>4.88</v>
      </c>
      <c r="K40" s="22">
        <v>534.7</v>
      </c>
      <c r="L40" s="22">
        <f>K40*0.262</f>
        <v>140.09140000000002</v>
      </c>
      <c r="M40" s="22">
        <f>(K40+L40+G40)/J40</f>
        <v>140.6334836065574</v>
      </c>
      <c r="N40" s="22">
        <f>M40*1.2</f>
        <v>168.76018032786888</v>
      </c>
      <c r="O40" s="22">
        <f>N40*15%</f>
        <v>25.314027049180332</v>
      </c>
      <c r="P40" s="21">
        <f>N40+O40</f>
        <v>194.07420737704922</v>
      </c>
      <c r="Q40" s="23">
        <f>P40</f>
        <v>194.07420737704922</v>
      </c>
    </row>
    <row r="41" spans="1:17" s="1" customFormat="1" ht="126.75" customHeight="1">
      <c r="A41" s="26">
        <v>17</v>
      </c>
      <c r="B41" s="33" t="s">
        <v>78</v>
      </c>
      <c r="C41" s="27" t="s">
        <v>59</v>
      </c>
      <c r="D41" s="20" t="s">
        <v>60</v>
      </c>
      <c r="E41" s="28" t="s">
        <v>61</v>
      </c>
      <c r="F41" s="25" t="s">
        <v>62</v>
      </c>
      <c r="G41" s="20">
        <v>11.5</v>
      </c>
      <c r="H41" s="20">
        <v>8</v>
      </c>
      <c r="I41" s="20">
        <f>480*1/H41</f>
        <v>60</v>
      </c>
      <c r="J41" s="20">
        <f>I41*0.61</f>
        <v>36.6</v>
      </c>
      <c r="K41" s="20">
        <v>534.7</v>
      </c>
      <c r="L41" s="20">
        <v>140.1</v>
      </c>
      <c r="M41" s="22">
        <f>(K41+L41+G41)/J41</f>
        <v>18.75136612021858</v>
      </c>
      <c r="N41" s="22">
        <f>M41*1.2</f>
        <v>22.501639344262298</v>
      </c>
      <c r="O41" s="22">
        <f>N41*0.15</f>
        <v>3.3752459016393446</v>
      </c>
      <c r="P41" s="22">
        <f>N41+O41</f>
        <v>25.876885245901644</v>
      </c>
      <c r="Q41" s="23">
        <f>P41</f>
        <v>25.876885245901644</v>
      </c>
    </row>
    <row r="42" spans="1:17" s="1" customFormat="1" ht="192.75" customHeight="1">
      <c r="A42" s="26">
        <v>18</v>
      </c>
      <c r="B42" s="33" t="s">
        <v>79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1" customFormat="1" ht="74.25" customHeight="1">
      <c r="A43" s="26"/>
      <c r="B43" s="33" t="s">
        <v>80</v>
      </c>
      <c r="C43" s="27" t="s">
        <v>81</v>
      </c>
      <c r="D43" s="27" t="s">
        <v>82</v>
      </c>
      <c r="E43" s="27" t="s">
        <v>83</v>
      </c>
      <c r="F43" s="27" t="s">
        <v>84</v>
      </c>
      <c r="G43" s="27">
        <v>3.62</v>
      </c>
      <c r="H43" s="20">
        <v>5</v>
      </c>
      <c r="I43" s="20">
        <f>480*1/H43</f>
        <v>96</v>
      </c>
      <c r="J43" s="22">
        <f>I43*0.61</f>
        <v>58.56</v>
      </c>
      <c r="K43" s="20">
        <v>534.7</v>
      </c>
      <c r="L43" s="20">
        <v>141.1</v>
      </c>
      <c r="M43" s="22">
        <f>(K43+L43+G43)/J43</f>
        <v>11.602117486338798</v>
      </c>
      <c r="N43" s="20">
        <f>M43*1.2</f>
        <v>13.922540983606558</v>
      </c>
      <c r="O43" s="20">
        <f>N43*0.15</f>
        <v>2.0883811475409835</v>
      </c>
      <c r="P43" s="22">
        <f>N43+O43</f>
        <v>16.01092213114754</v>
      </c>
      <c r="Q43" s="23">
        <f>P43</f>
        <v>16.01092213114754</v>
      </c>
    </row>
    <row r="44" spans="1:17" s="1" customFormat="1" ht="76.5" customHeight="1">
      <c r="A44" s="26"/>
      <c r="B44" s="33" t="s">
        <v>85</v>
      </c>
      <c r="C44" s="27" t="s">
        <v>81</v>
      </c>
      <c r="D44" s="27" t="s">
        <v>82</v>
      </c>
      <c r="E44" s="27" t="s">
        <v>83</v>
      </c>
      <c r="F44" s="27" t="s">
        <v>84</v>
      </c>
      <c r="G44" s="27">
        <v>3.62</v>
      </c>
      <c r="H44" s="20">
        <v>8</v>
      </c>
      <c r="I44" s="20">
        <f>480*1/H44</f>
        <v>60</v>
      </c>
      <c r="J44" s="22">
        <f>I44*0.61</f>
        <v>36.6</v>
      </c>
      <c r="K44" s="20">
        <v>534.7</v>
      </c>
      <c r="L44" s="20">
        <v>141.1</v>
      </c>
      <c r="M44" s="22">
        <f>(K44+L44+G44)/J44</f>
        <v>18.563387978142078</v>
      </c>
      <c r="N44" s="20">
        <f>M44*1.2</f>
        <v>22.27606557377049</v>
      </c>
      <c r="O44" s="20">
        <f>N44*0.15</f>
        <v>3.3414098360655737</v>
      </c>
      <c r="P44" s="22">
        <f>N44+O44</f>
        <v>25.617475409836064</v>
      </c>
      <c r="Q44" s="23">
        <f>P44</f>
        <v>25.617475409836064</v>
      </c>
    </row>
    <row r="45" spans="1:17" s="1" customFormat="1" ht="75.75" customHeight="1">
      <c r="A45" s="26"/>
      <c r="B45" s="33" t="s">
        <v>86</v>
      </c>
      <c r="C45" s="27" t="s">
        <v>81</v>
      </c>
      <c r="D45" s="27" t="s">
        <v>82</v>
      </c>
      <c r="E45" s="27" t="s">
        <v>83</v>
      </c>
      <c r="F45" s="27" t="s">
        <v>84</v>
      </c>
      <c r="G45" s="27">
        <v>3.62</v>
      </c>
      <c r="H45" s="20">
        <v>23</v>
      </c>
      <c r="I45" s="20">
        <f>480*1/H45</f>
        <v>20.869565217391305</v>
      </c>
      <c r="J45" s="22">
        <f>I45*0.61</f>
        <v>12.730434782608695</v>
      </c>
      <c r="K45" s="20">
        <v>534.7</v>
      </c>
      <c r="L45" s="20">
        <v>141.1</v>
      </c>
      <c r="M45" s="22">
        <f>(K45+L45+G45)/J45</f>
        <v>53.36974043715848</v>
      </c>
      <c r="N45" s="20">
        <f>M45*1.2</f>
        <v>64.04368852459017</v>
      </c>
      <c r="O45" s="20">
        <f>N45*0.15</f>
        <v>9.606553278688525</v>
      </c>
      <c r="P45" s="22">
        <f>N45+O45</f>
        <v>73.65024180327869</v>
      </c>
      <c r="Q45" s="23">
        <f>P45</f>
        <v>73.65024180327869</v>
      </c>
    </row>
    <row r="46" spans="1:17" s="1" customFormat="1" ht="140.25" customHeight="1">
      <c r="A46" s="26">
        <v>19</v>
      </c>
      <c r="B46" s="34" t="s">
        <v>87</v>
      </c>
      <c r="C46" s="27"/>
      <c r="D46" s="27"/>
      <c r="E46" s="27"/>
      <c r="F46" s="27"/>
      <c r="G46" s="27"/>
      <c r="H46" s="20"/>
      <c r="I46" s="20"/>
      <c r="J46" s="22"/>
      <c r="K46" s="20"/>
      <c r="L46" s="20"/>
      <c r="M46" s="22"/>
      <c r="N46" s="20"/>
      <c r="O46" s="20"/>
      <c r="P46" s="22"/>
      <c r="Q46" s="23"/>
    </row>
    <row r="47" spans="1:17" s="1" customFormat="1" ht="33" customHeight="1">
      <c r="A47" s="26"/>
      <c r="B47" s="33" t="s">
        <v>88</v>
      </c>
      <c r="C47" s="27" t="s">
        <v>89</v>
      </c>
      <c r="D47" s="27">
        <v>250</v>
      </c>
      <c r="E47" s="35">
        <v>0.01</v>
      </c>
      <c r="F47" s="27">
        <v>2.5</v>
      </c>
      <c r="G47" s="27">
        <v>2.5</v>
      </c>
      <c r="H47" s="20">
        <v>15</v>
      </c>
      <c r="I47" s="20">
        <f>480*1/H47</f>
        <v>32</v>
      </c>
      <c r="J47" s="22">
        <f>I47*0.61</f>
        <v>19.52</v>
      </c>
      <c r="K47" s="20">
        <v>534.7</v>
      </c>
      <c r="L47" s="20">
        <v>141.1</v>
      </c>
      <c r="M47" s="22">
        <f>(K47+L47+G47)/J47</f>
        <v>34.74897540983607</v>
      </c>
      <c r="N47" s="20">
        <f>M47*1.2</f>
        <v>41.69877049180328</v>
      </c>
      <c r="O47" s="20">
        <f>N47*0.15</f>
        <v>6.254815573770492</v>
      </c>
      <c r="P47" s="22">
        <f>N47+O47</f>
        <v>47.953586065573774</v>
      </c>
      <c r="Q47" s="23">
        <f>P47</f>
        <v>47.953586065573774</v>
      </c>
    </row>
    <row r="48" spans="1:17" s="1" customFormat="1" ht="42" customHeight="1">
      <c r="A48" s="26"/>
      <c r="B48" s="33" t="s">
        <v>90</v>
      </c>
      <c r="C48" s="27" t="s">
        <v>89</v>
      </c>
      <c r="D48" s="27">
        <v>250</v>
      </c>
      <c r="E48" s="35">
        <v>0.01</v>
      </c>
      <c r="F48" s="27">
        <v>2.5</v>
      </c>
      <c r="G48" s="27">
        <v>2.5</v>
      </c>
      <c r="H48" s="20">
        <v>20</v>
      </c>
      <c r="I48" s="20">
        <f>480*1/H48</f>
        <v>24</v>
      </c>
      <c r="J48" s="22">
        <f>I48*0.61</f>
        <v>14.64</v>
      </c>
      <c r="K48" s="20">
        <v>534.7</v>
      </c>
      <c r="L48" s="20">
        <v>141.1</v>
      </c>
      <c r="M48" s="22">
        <f>(K48+L48+G48)/J48</f>
        <v>46.33196721311476</v>
      </c>
      <c r="N48" s="20">
        <f>M48*1.2</f>
        <v>55.59836065573771</v>
      </c>
      <c r="O48" s="20">
        <f>N48*0.15</f>
        <v>8.339754098360656</v>
      </c>
      <c r="P48" s="22">
        <f>N48+O48</f>
        <v>63.938114754098365</v>
      </c>
      <c r="Q48" s="23">
        <f>P48</f>
        <v>63.938114754098365</v>
      </c>
    </row>
    <row r="49" spans="1:17" s="1" customFormat="1" ht="232.5" customHeight="1">
      <c r="A49" s="26">
        <v>20</v>
      </c>
      <c r="B49" s="33" t="s">
        <v>91</v>
      </c>
      <c r="C49" s="27" t="s">
        <v>92</v>
      </c>
      <c r="D49" s="27" t="s">
        <v>93</v>
      </c>
      <c r="E49" s="27" t="s">
        <v>94</v>
      </c>
      <c r="F49" s="27" t="s">
        <v>95</v>
      </c>
      <c r="G49" s="20">
        <v>1.39</v>
      </c>
      <c r="H49" s="20">
        <v>8</v>
      </c>
      <c r="I49" s="20">
        <f>480*1/H49</f>
        <v>60</v>
      </c>
      <c r="J49" s="20">
        <f>I49*0.61</f>
        <v>36.6</v>
      </c>
      <c r="K49" s="20">
        <v>534.7</v>
      </c>
      <c r="L49" s="20">
        <v>140.1</v>
      </c>
      <c r="M49" s="22">
        <f>(K49+L49+G49)/J49</f>
        <v>18.47513661202186</v>
      </c>
      <c r="N49" s="22">
        <f>M49*1.2</f>
        <v>22.17016393442623</v>
      </c>
      <c r="O49" s="22">
        <f>N49*0.15</f>
        <v>3.3255245901639348</v>
      </c>
      <c r="P49" s="22">
        <f>N49+O49</f>
        <v>25.495688524590165</v>
      </c>
      <c r="Q49" s="23">
        <f>P49</f>
        <v>25.495688524590165</v>
      </c>
    </row>
    <row r="50" spans="1:17" s="1" customFormat="1" ht="181.5" customHeight="1">
      <c r="A50" s="26">
        <v>21</v>
      </c>
      <c r="B50" s="33" t="s">
        <v>96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s="1" customFormat="1" ht="32.25" customHeight="1">
      <c r="A51" s="26"/>
      <c r="B51" s="33" t="s">
        <v>44</v>
      </c>
      <c r="C51" s="27" t="s">
        <v>97</v>
      </c>
      <c r="D51" s="27">
        <v>95</v>
      </c>
      <c r="E51" s="27" t="s">
        <v>98</v>
      </c>
      <c r="F51" s="27">
        <v>0.1</v>
      </c>
      <c r="G51" s="20">
        <v>0.1</v>
      </c>
      <c r="H51" s="20">
        <v>10</v>
      </c>
      <c r="I51" s="20">
        <f>480*1/H51</f>
        <v>48</v>
      </c>
      <c r="J51" s="20">
        <f>I51*0.61</f>
        <v>29.28</v>
      </c>
      <c r="K51" s="20">
        <v>534.7</v>
      </c>
      <c r="L51" s="20">
        <v>140.1</v>
      </c>
      <c r="M51" s="22">
        <f>(K51+L51+G51)/J51</f>
        <v>23.049863387978146</v>
      </c>
      <c r="N51" s="22">
        <f>M51*1.2</f>
        <v>27.659836065573774</v>
      </c>
      <c r="O51" s="22">
        <f>N51*0.15</f>
        <v>4.148975409836066</v>
      </c>
      <c r="P51" s="22">
        <f>N51+O51</f>
        <v>31.80881147540984</v>
      </c>
      <c r="Q51" s="23">
        <f>P51</f>
        <v>31.80881147540984</v>
      </c>
    </row>
    <row r="52" spans="1:17" s="1" customFormat="1" ht="33" customHeight="1">
      <c r="A52" s="26"/>
      <c r="B52" s="33" t="s">
        <v>71</v>
      </c>
      <c r="C52" s="27" t="s">
        <v>97</v>
      </c>
      <c r="D52" s="27">
        <v>95</v>
      </c>
      <c r="E52" s="27" t="s">
        <v>98</v>
      </c>
      <c r="F52" s="27">
        <v>0.1</v>
      </c>
      <c r="G52" s="20">
        <v>0.1</v>
      </c>
      <c r="H52" s="20">
        <v>15</v>
      </c>
      <c r="I52" s="20">
        <f>480*1/H52</f>
        <v>32</v>
      </c>
      <c r="J52" s="20">
        <f>I52*0.61</f>
        <v>19.52</v>
      </c>
      <c r="K52" s="20">
        <v>534.7</v>
      </c>
      <c r="L52" s="20">
        <v>140.1</v>
      </c>
      <c r="M52" s="22">
        <f>(K52+L52+G52)/J52</f>
        <v>34.57479508196722</v>
      </c>
      <c r="N52" s="22">
        <f>M52*1.2</f>
        <v>41.489754098360656</v>
      </c>
      <c r="O52" s="22">
        <f>N52*0.15</f>
        <v>6.223463114754098</v>
      </c>
      <c r="P52" s="22">
        <f>N52+O52</f>
        <v>47.71321721311475</v>
      </c>
      <c r="Q52" s="23">
        <f>P52</f>
        <v>47.71321721311475</v>
      </c>
    </row>
    <row r="53" spans="1:17" s="1" customFormat="1" ht="44.25" customHeight="1">
      <c r="A53" s="26"/>
      <c r="B53" s="33" t="s">
        <v>99</v>
      </c>
      <c r="C53" s="27" t="s">
        <v>97</v>
      </c>
      <c r="D53" s="27">
        <v>95</v>
      </c>
      <c r="E53" s="27" t="s">
        <v>98</v>
      </c>
      <c r="F53" s="27">
        <v>0.1</v>
      </c>
      <c r="G53" s="20">
        <v>0.1</v>
      </c>
      <c r="H53" s="20">
        <v>45</v>
      </c>
      <c r="I53" s="20">
        <f>480*1/H53</f>
        <v>10.666666666666666</v>
      </c>
      <c r="J53" s="20">
        <f>I53*0.61</f>
        <v>6.506666666666666</v>
      </c>
      <c r="K53" s="20">
        <v>534.7</v>
      </c>
      <c r="L53" s="20">
        <v>140.1</v>
      </c>
      <c r="M53" s="22">
        <f>(K53+L53+G53)/J53</f>
        <v>103.72438524590166</v>
      </c>
      <c r="N53" s="22">
        <f>M53*1.2</f>
        <v>124.46926229508199</v>
      </c>
      <c r="O53" s="22">
        <f>N53*0.15</f>
        <v>18.670389344262297</v>
      </c>
      <c r="P53" s="22">
        <f>N53+O53</f>
        <v>143.1396516393443</v>
      </c>
      <c r="Q53" s="23">
        <f>P53</f>
        <v>143.1396516393443</v>
      </c>
    </row>
    <row r="54" spans="1:17" s="1" customFormat="1" ht="125.25" customHeight="1">
      <c r="A54" s="26">
        <v>22</v>
      </c>
      <c r="B54" s="33" t="s">
        <v>100</v>
      </c>
      <c r="C54" s="27" t="s">
        <v>59</v>
      </c>
      <c r="D54" s="20" t="s">
        <v>60</v>
      </c>
      <c r="E54" s="28" t="s">
        <v>61</v>
      </c>
      <c r="F54" s="25" t="s">
        <v>62</v>
      </c>
      <c r="G54" s="20">
        <v>11.5</v>
      </c>
      <c r="H54" s="20">
        <v>2</v>
      </c>
      <c r="I54" s="20">
        <f>480*1/H54</f>
        <v>240</v>
      </c>
      <c r="J54" s="20">
        <f>I54*0.61</f>
        <v>146.4</v>
      </c>
      <c r="K54" s="20">
        <v>534.7</v>
      </c>
      <c r="L54" s="20">
        <v>140.1</v>
      </c>
      <c r="M54" s="22">
        <f>(K54+L54+G54)/J54</f>
        <v>4.687841530054645</v>
      </c>
      <c r="N54" s="22">
        <f>M54*1.2</f>
        <v>5.625409836065574</v>
      </c>
      <c r="O54" s="22">
        <f>N54*0.15</f>
        <v>0.8438114754098361</v>
      </c>
      <c r="P54" s="22">
        <f>N54+O54</f>
        <v>6.469221311475411</v>
      </c>
      <c r="Q54" s="23">
        <f>P54</f>
        <v>6.469221311475411</v>
      </c>
    </row>
    <row r="55" spans="1:17" s="1" customFormat="1" ht="159.75" customHeight="1">
      <c r="A55" s="26">
        <v>23</v>
      </c>
      <c r="B55" s="33" t="s">
        <v>101</v>
      </c>
      <c r="C55" s="27" t="s">
        <v>59</v>
      </c>
      <c r="D55" s="20" t="s">
        <v>60</v>
      </c>
      <c r="E55" s="28" t="s">
        <v>61</v>
      </c>
      <c r="F55" s="25" t="s">
        <v>62</v>
      </c>
      <c r="G55" s="20">
        <v>11.5</v>
      </c>
      <c r="H55" s="20">
        <v>2</v>
      </c>
      <c r="I55" s="20">
        <f>480*1/H55</f>
        <v>240</v>
      </c>
      <c r="J55" s="22">
        <f>I55*0.61</f>
        <v>146.4</v>
      </c>
      <c r="K55" s="20">
        <v>534.7</v>
      </c>
      <c r="L55" s="20">
        <v>140.1</v>
      </c>
      <c r="M55" s="22">
        <f>(K55+L55+G55)/J55</f>
        <v>4.687841530054645</v>
      </c>
      <c r="N55" s="22">
        <f>M55*1.2</f>
        <v>5.625409836065574</v>
      </c>
      <c r="O55" s="22">
        <f>N55*15%</f>
        <v>0.8438114754098361</v>
      </c>
      <c r="P55" s="22">
        <f>N55+O55</f>
        <v>6.469221311475411</v>
      </c>
      <c r="Q55" s="23">
        <f>P55</f>
        <v>6.469221311475411</v>
      </c>
    </row>
    <row r="56" spans="1:17" s="1" customFormat="1" ht="125.25" customHeight="1">
      <c r="A56" s="26">
        <v>24</v>
      </c>
      <c r="B56" s="33" t="s">
        <v>102</v>
      </c>
      <c r="C56" s="27" t="s">
        <v>59</v>
      </c>
      <c r="D56" s="20" t="s">
        <v>60</v>
      </c>
      <c r="E56" s="28" t="s">
        <v>61</v>
      </c>
      <c r="F56" s="25" t="s">
        <v>62</v>
      </c>
      <c r="G56" s="20">
        <v>11.5</v>
      </c>
      <c r="H56" s="20">
        <v>2</v>
      </c>
      <c r="I56" s="20">
        <f>480*1/H56</f>
        <v>240</v>
      </c>
      <c r="J56" s="22">
        <f>I56*0.61</f>
        <v>146.4</v>
      </c>
      <c r="K56" s="20">
        <v>534.7</v>
      </c>
      <c r="L56" s="20">
        <v>141.1</v>
      </c>
      <c r="M56" s="22">
        <f>(K56+L56+G56)/J56</f>
        <v>4.6946721311475414</v>
      </c>
      <c r="N56" s="22">
        <f>M56*1.2</f>
        <v>5.63360655737705</v>
      </c>
      <c r="O56" s="22">
        <f>N56*15%</f>
        <v>0.8450409836065574</v>
      </c>
      <c r="P56" s="21">
        <f>N56+O56</f>
        <v>6.478647540983607</v>
      </c>
      <c r="Q56" s="23">
        <f>P56</f>
        <v>6.478647540983607</v>
      </c>
    </row>
    <row r="57" spans="1:17" s="1" customFormat="1" ht="138.75" customHeight="1">
      <c r="A57" s="26">
        <v>25</v>
      </c>
      <c r="B57" s="36" t="s">
        <v>103</v>
      </c>
      <c r="C57" s="27" t="s">
        <v>59</v>
      </c>
      <c r="D57" s="20" t="s">
        <v>60</v>
      </c>
      <c r="E57" s="28" t="s">
        <v>61</v>
      </c>
      <c r="F57" s="25" t="s">
        <v>62</v>
      </c>
      <c r="G57" s="20">
        <v>11.5</v>
      </c>
      <c r="H57" s="20">
        <v>2</v>
      </c>
      <c r="I57" s="20">
        <f>480*1/H57</f>
        <v>240</v>
      </c>
      <c r="J57" s="21">
        <f>I57*0.61</f>
        <v>146.4</v>
      </c>
      <c r="K57" s="22">
        <v>534.7</v>
      </c>
      <c r="L57" s="22">
        <f>K57*0.262</f>
        <v>140.09140000000002</v>
      </c>
      <c r="M57" s="22">
        <f>(K57+L57+G57)/J57</f>
        <v>4.687782786885246</v>
      </c>
      <c r="N57" s="22">
        <f>M57*1.2</f>
        <v>5.625339344262295</v>
      </c>
      <c r="O57" s="22">
        <f>N57*15%</f>
        <v>0.8438009016393443</v>
      </c>
      <c r="P57" s="21">
        <f>N57+O57</f>
        <v>6.46914024590164</v>
      </c>
      <c r="Q57" s="23">
        <f>P57</f>
        <v>6.46914024590164</v>
      </c>
    </row>
    <row r="58" spans="1:17" s="1" customFormat="1" ht="178.5" customHeight="1">
      <c r="A58" s="26">
        <v>26</v>
      </c>
      <c r="B58" s="36" t="s">
        <v>104</v>
      </c>
      <c r="C58" s="27" t="s">
        <v>59</v>
      </c>
      <c r="D58" s="20" t="s">
        <v>60</v>
      </c>
      <c r="E58" s="28" t="s">
        <v>61</v>
      </c>
      <c r="F58" s="25" t="s">
        <v>62</v>
      </c>
      <c r="G58" s="20">
        <v>11.5</v>
      </c>
      <c r="H58" s="20">
        <v>2</v>
      </c>
      <c r="I58" s="20">
        <f>480*1/H58</f>
        <v>240</v>
      </c>
      <c r="J58" s="21">
        <f>I58*0.61</f>
        <v>146.4</v>
      </c>
      <c r="K58" s="22">
        <v>534.7</v>
      </c>
      <c r="L58" s="22">
        <f>K58*0.262</f>
        <v>140.09140000000002</v>
      </c>
      <c r="M58" s="22">
        <f>(K58+L58+G58)/J58</f>
        <v>4.687782786885246</v>
      </c>
      <c r="N58" s="22">
        <f>M58*1.2</f>
        <v>5.625339344262295</v>
      </c>
      <c r="O58" s="22">
        <f>N58*15%</f>
        <v>0.8438009016393443</v>
      </c>
      <c r="P58" s="21">
        <f>N58+O58</f>
        <v>6.46914024590164</v>
      </c>
      <c r="Q58" s="23">
        <f>P58</f>
        <v>6.46914024590164</v>
      </c>
    </row>
    <row r="59" spans="1:17" s="1" customFormat="1" ht="142.5" customHeight="1">
      <c r="A59" s="26">
        <v>27</v>
      </c>
      <c r="B59" s="33" t="s">
        <v>105</v>
      </c>
      <c r="C59" s="27" t="s">
        <v>106</v>
      </c>
      <c r="D59" s="27" t="s">
        <v>107</v>
      </c>
      <c r="E59" s="27" t="s">
        <v>108</v>
      </c>
      <c r="F59" s="27" t="s">
        <v>109</v>
      </c>
      <c r="G59" s="20">
        <v>0.1</v>
      </c>
      <c r="H59" s="20">
        <v>3</v>
      </c>
      <c r="I59" s="20">
        <f>480*1/H59</f>
        <v>160</v>
      </c>
      <c r="J59" s="21">
        <f>I59*0.61</f>
        <v>97.6</v>
      </c>
      <c r="K59" s="20">
        <v>534.7</v>
      </c>
      <c r="L59" s="22">
        <f>K59*0.262</f>
        <v>140.09140000000002</v>
      </c>
      <c r="M59" s="22">
        <f>(K59+L59+G59)/J59</f>
        <v>6.914870901639346</v>
      </c>
      <c r="N59" s="22">
        <f>M59*1.2</f>
        <v>8.297845081967214</v>
      </c>
      <c r="O59" s="22">
        <f>N59*15%</f>
        <v>1.244676762295082</v>
      </c>
      <c r="P59" s="21">
        <f>N59+O59</f>
        <v>9.542521844262296</v>
      </c>
      <c r="Q59" s="23">
        <f>P59</f>
        <v>9.542521844262296</v>
      </c>
    </row>
    <row r="60" spans="1:17" s="1" customFormat="1" ht="157.5" customHeight="1">
      <c r="A60" s="26">
        <v>28</v>
      </c>
      <c r="B60" s="36" t="s">
        <v>110</v>
      </c>
      <c r="C60" s="27" t="s">
        <v>106</v>
      </c>
      <c r="D60" s="27" t="s">
        <v>107</v>
      </c>
      <c r="E60" s="27" t="s">
        <v>108</v>
      </c>
      <c r="F60" s="27" t="s">
        <v>109</v>
      </c>
      <c r="G60" s="20">
        <v>0.1</v>
      </c>
      <c r="H60" s="20">
        <v>3</v>
      </c>
      <c r="I60" s="20">
        <f>480*1/H60</f>
        <v>160</v>
      </c>
      <c r="J60" s="21">
        <f>I60*0.61</f>
        <v>97.6</v>
      </c>
      <c r="K60" s="20">
        <v>534.7</v>
      </c>
      <c r="L60" s="22">
        <f>K60*0.262</f>
        <v>140.09140000000002</v>
      </c>
      <c r="M60" s="22">
        <f>(K60+L60+G60)/J60</f>
        <v>6.914870901639346</v>
      </c>
      <c r="N60" s="22">
        <f>M60*1.2</f>
        <v>8.297845081967214</v>
      </c>
      <c r="O60" s="22">
        <f>N60*15%</f>
        <v>1.244676762295082</v>
      </c>
      <c r="P60" s="21">
        <f>N60+O60</f>
        <v>9.542521844262296</v>
      </c>
      <c r="Q60" s="23">
        <f>P60</f>
        <v>9.542521844262296</v>
      </c>
    </row>
    <row r="61" spans="1:17" s="1" customFormat="1" ht="129" customHeight="1">
      <c r="A61" s="26">
        <v>29</v>
      </c>
      <c r="B61" s="36" t="s">
        <v>111</v>
      </c>
      <c r="C61" s="27" t="s">
        <v>106</v>
      </c>
      <c r="D61" s="27" t="s">
        <v>107</v>
      </c>
      <c r="E61" s="27" t="s">
        <v>108</v>
      </c>
      <c r="F61" s="27" t="s">
        <v>109</v>
      </c>
      <c r="G61" s="20">
        <v>0.1</v>
      </c>
      <c r="H61" s="20">
        <v>3</v>
      </c>
      <c r="I61" s="20">
        <f>480*1/H61</f>
        <v>160</v>
      </c>
      <c r="J61" s="22">
        <f>I61*0.61</f>
        <v>97.6</v>
      </c>
      <c r="K61" s="20">
        <v>534.7</v>
      </c>
      <c r="L61" s="20">
        <v>140.1</v>
      </c>
      <c r="M61" s="22">
        <f>(K61+L61+G61)/J61</f>
        <v>6.914959016393444</v>
      </c>
      <c r="N61" s="22">
        <f>M61*1.2</f>
        <v>8.297950819672131</v>
      </c>
      <c r="O61" s="22">
        <f>N61*0.15</f>
        <v>1.2446926229508197</v>
      </c>
      <c r="P61" s="21">
        <f>O61+N61</f>
        <v>9.542643442622952</v>
      </c>
      <c r="Q61" s="23">
        <f>P61</f>
        <v>9.542643442622952</v>
      </c>
    </row>
    <row r="62" spans="1:17" s="1" customFormat="1" ht="154.5" customHeight="1">
      <c r="A62" s="26">
        <v>30</v>
      </c>
      <c r="B62" s="36" t="s">
        <v>112</v>
      </c>
      <c r="C62" s="27" t="s">
        <v>113</v>
      </c>
      <c r="D62" s="27" t="s">
        <v>107</v>
      </c>
      <c r="E62" s="27" t="s">
        <v>108</v>
      </c>
      <c r="F62" s="27" t="s">
        <v>109</v>
      </c>
      <c r="G62" s="20">
        <v>0.1</v>
      </c>
      <c r="H62" s="20">
        <v>3</v>
      </c>
      <c r="I62" s="20">
        <f>480*1/H62</f>
        <v>160</v>
      </c>
      <c r="J62" s="22">
        <f>I62*0.61</f>
        <v>97.6</v>
      </c>
      <c r="K62" s="20">
        <f>K61</f>
        <v>534.7</v>
      </c>
      <c r="L62" s="20">
        <v>140.1</v>
      </c>
      <c r="M62" s="22">
        <f>(K62+L62+G62)/J62</f>
        <v>6.914959016393444</v>
      </c>
      <c r="N62" s="22">
        <f>M62*1.2</f>
        <v>8.297950819672131</v>
      </c>
      <c r="O62" s="22">
        <f>N62*0.15</f>
        <v>1.2446926229508197</v>
      </c>
      <c r="P62" s="21">
        <f>O62+N62</f>
        <v>9.542643442622952</v>
      </c>
      <c r="Q62" s="23">
        <f>P62</f>
        <v>9.542643442622952</v>
      </c>
    </row>
    <row r="63" spans="1:17" s="1" customFormat="1" ht="159.75" customHeight="1">
      <c r="A63" s="26">
        <v>31</v>
      </c>
      <c r="B63" s="36" t="s">
        <v>114</v>
      </c>
      <c r="C63" s="27" t="s">
        <v>115</v>
      </c>
      <c r="D63" s="27" t="s">
        <v>116</v>
      </c>
      <c r="E63" s="35" t="s">
        <v>117</v>
      </c>
      <c r="F63" s="27" t="s">
        <v>118</v>
      </c>
      <c r="G63" s="20">
        <v>0.06</v>
      </c>
      <c r="H63" s="20">
        <v>3</v>
      </c>
      <c r="I63" s="20">
        <f>480*1/H63</f>
        <v>160</v>
      </c>
      <c r="J63" s="22">
        <f>I63*0.61</f>
        <v>97.6</v>
      </c>
      <c r="K63" s="20">
        <f>K61</f>
        <v>534.7</v>
      </c>
      <c r="L63" s="20">
        <v>140.1</v>
      </c>
      <c r="M63" s="22">
        <f>(K63+L63+G63)/J63</f>
        <v>6.914549180327869</v>
      </c>
      <c r="N63" s="22">
        <f>M63*1.2</f>
        <v>8.297459016393443</v>
      </c>
      <c r="O63" s="22">
        <f>N63*0.15</f>
        <v>1.2446188524590165</v>
      </c>
      <c r="P63" s="21">
        <f>O63+N63</f>
        <v>9.54207786885246</v>
      </c>
      <c r="Q63" s="23">
        <f>P63</f>
        <v>9.54207786885246</v>
      </c>
    </row>
    <row r="64" spans="1:17" s="1" customFormat="1" ht="129" customHeight="1">
      <c r="A64" s="26">
        <v>32</v>
      </c>
      <c r="B64" s="36" t="s">
        <v>119</v>
      </c>
      <c r="C64" s="27" t="s">
        <v>120</v>
      </c>
      <c r="D64" s="27" t="s">
        <v>121</v>
      </c>
      <c r="E64" s="27" t="s">
        <v>122</v>
      </c>
      <c r="F64" s="27" t="s">
        <v>123</v>
      </c>
      <c r="G64" s="20">
        <v>11.6</v>
      </c>
      <c r="H64" s="20">
        <v>3</v>
      </c>
      <c r="I64" s="20">
        <f>480*1/H64</f>
        <v>160</v>
      </c>
      <c r="J64" s="22">
        <f>I64*0.61</f>
        <v>97.6</v>
      </c>
      <c r="K64" s="20">
        <f>K62</f>
        <v>534.7</v>
      </c>
      <c r="L64" s="20">
        <v>140.1</v>
      </c>
      <c r="M64" s="22">
        <f>(K64+L64+G64)/J64</f>
        <v>7.032786885245903</v>
      </c>
      <c r="N64" s="22">
        <f>M64*1.2</f>
        <v>8.439344262295084</v>
      </c>
      <c r="O64" s="22">
        <f>N64*0.15</f>
        <v>1.2659016393442626</v>
      </c>
      <c r="P64" s="21">
        <f>O64+N64</f>
        <v>9.705245901639346</v>
      </c>
      <c r="Q64" s="23">
        <f>P64</f>
        <v>9.705245901639346</v>
      </c>
    </row>
    <row r="65" spans="1:17" s="1" customFormat="1" ht="122.25" customHeight="1">
      <c r="A65" s="26">
        <v>33</v>
      </c>
      <c r="B65" s="36" t="s">
        <v>124</v>
      </c>
      <c r="C65" s="27" t="s">
        <v>59</v>
      </c>
      <c r="D65" s="20" t="s">
        <v>60</v>
      </c>
      <c r="E65" s="28" t="s">
        <v>61</v>
      </c>
      <c r="F65" s="25" t="s">
        <v>62</v>
      </c>
      <c r="G65" s="20">
        <v>11.5</v>
      </c>
      <c r="H65" s="20">
        <v>2</v>
      </c>
      <c r="I65" s="20">
        <f>480*1/H65</f>
        <v>240</v>
      </c>
      <c r="J65" s="22">
        <f>I65*0.61</f>
        <v>146.4</v>
      </c>
      <c r="K65" s="20">
        <f>K63</f>
        <v>534.7</v>
      </c>
      <c r="L65" s="20">
        <v>140.1</v>
      </c>
      <c r="M65" s="22">
        <f>(K65+L65+G65)/J65</f>
        <v>4.687841530054645</v>
      </c>
      <c r="N65" s="22">
        <f>M65*1.2</f>
        <v>5.625409836065574</v>
      </c>
      <c r="O65" s="22">
        <f>N65*0.15</f>
        <v>0.8438114754098361</v>
      </c>
      <c r="P65" s="21">
        <f>O65+N65</f>
        <v>6.469221311475411</v>
      </c>
      <c r="Q65" s="23">
        <f>P65</f>
        <v>6.469221311475411</v>
      </c>
    </row>
    <row r="66" spans="1:17" s="1" customFormat="1" ht="121.5" customHeight="1">
      <c r="A66" s="26">
        <v>34</v>
      </c>
      <c r="B66" s="36" t="s">
        <v>125</v>
      </c>
      <c r="C66" s="27" t="s">
        <v>59</v>
      </c>
      <c r="D66" s="20" t="s">
        <v>60</v>
      </c>
      <c r="E66" s="28" t="s">
        <v>61</v>
      </c>
      <c r="F66" s="25" t="s">
        <v>62</v>
      </c>
      <c r="G66" s="20">
        <v>11.5</v>
      </c>
      <c r="H66" s="20">
        <v>2</v>
      </c>
      <c r="I66" s="20">
        <f>480*1/H66</f>
        <v>240</v>
      </c>
      <c r="J66" s="22">
        <f>I66*0.61</f>
        <v>146.4</v>
      </c>
      <c r="K66" s="20">
        <f>K64</f>
        <v>534.7</v>
      </c>
      <c r="L66" s="20">
        <v>140.1</v>
      </c>
      <c r="M66" s="22">
        <f>(K66+L66+G66)/J66</f>
        <v>4.687841530054645</v>
      </c>
      <c r="N66" s="22">
        <f>M66*1.2</f>
        <v>5.625409836065574</v>
      </c>
      <c r="O66" s="22">
        <f>N66*0.15</f>
        <v>0.8438114754098361</v>
      </c>
      <c r="P66" s="21">
        <f>O66+N66</f>
        <v>6.469221311475411</v>
      </c>
      <c r="Q66" s="23">
        <f>P66</f>
        <v>6.469221311475411</v>
      </c>
    </row>
    <row r="67" spans="1:17" s="1" customFormat="1" ht="159" customHeight="1">
      <c r="A67" s="26">
        <v>35</v>
      </c>
      <c r="B67" s="36" t="s">
        <v>126</v>
      </c>
      <c r="C67" s="27" t="s">
        <v>127</v>
      </c>
      <c r="D67" s="27" t="s">
        <v>128</v>
      </c>
      <c r="E67" s="35" t="s">
        <v>129</v>
      </c>
      <c r="F67" s="27" t="s">
        <v>130</v>
      </c>
      <c r="G67" s="20">
        <v>2.89</v>
      </c>
      <c r="H67" s="20">
        <v>3</v>
      </c>
      <c r="I67" s="20">
        <f>480*1/H67</f>
        <v>160</v>
      </c>
      <c r="J67" s="22">
        <f>I67*0.61</f>
        <v>97.6</v>
      </c>
      <c r="K67" s="20">
        <f>K65</f>
        <v>534.7</v>
      </c>
      <c r="L67" s="20">
        <v>140.1</v>
      </c>
      <c r="M67" s="22">
        <f>(K67+L67+G67)/J67</f>
        <v>6.943545081967214</v>
      </c>
      <c r="N67" s="22">
        <f>M67*1.2</f>
        <v>8.332254098360655</v>
      </c>
      <c r="O67" s="22">
        <f>N67*0.15</f>
        <v>1.2498381147540982</v>
      </c>
      <c r="P67" s="21">
        <f>O67+N67</f>
        <v>9.582092213114754</v>
      </c>
      <c r="Q67" s="23">
        <f>P67</f>
        <v>9.582092213114754</v>
      </c>
    </row>
    <row r="68" spans="1:17" s="1" customFormat="1" ht="102.75" customHeight="1">
      <c r="A68" s="26">
        <v>36</v>
      </c>
      <c r="B68" s="36" t="s">
        <v>131</v>
      </c>
      <c r="C68" s="27" t="s">
        <v>59</v>
      </c>
      <c r="D68" s="20" t="s">
        <v>60</v>
      </c>
      <c r="E68" s="28" t="s">
        <v>61</v>
      </c>
      <c r="F68" s="25" t="s">
        <v>62</v>
      </c>
      <c r="G68" s="20">
        <v>11.5</v>
      </c>
      <c r="H68" s="20">
        <v>2</v>
      </c>
      <c r="I68" s="20">
        <f>480*1/H68</f>
        <v>240</v>
      </c>
      <c r="J68" s="22">
        <f>I68*0.61</f>
        <v>146.4</v>
      </c>
      <c r="K68" s="20">
        <f>K66</f>
        <v>534.7</v>
      </c>
      <c r="L68" s="20">
        <v>140.1</v>
      </c>
      <c r="M68" s="22">
        <f>(K68+L68+G68)/J68</f>
        <v>4.687841530054645</v>
      </c>
      <c r="N68" s="22">
        <f>M68*1.2</f>
        <v>5.625409836065574</v>
      </c>
      <c r="O68" s="22">
        <f>N68*0.15</f>
        <v>0.8438114754098361</v>
      </c>
      <c r="P68" s="21">
        <f>O68+N68</f>
        <v>6.469221311475411</v>
      </c>
      <c r="Q68" s="23">
        <f>P68</f>
        <v>6.469221311475411</v>
      </c>
    </row>
    <row r="69" spans="1:17" s="1" customFormat="1" ht="42.75" customHeight="1">
      <c r="A69" s="37">
        <v>37</v>
      </c>
      <c r="B69" s="38" t="s">
        <v>132</v>
      </c>
      <c r="C69" s="38"/>
      <c r="D69" s="38"/>
      <c r="E69" s="38"/>
      <c r="F69" s="38"/>
      <c r="G69" s="38"/>
      <c r="H69" s="38"/>
      <c r="I69" s="38"/>
      <c r="J69" s="38"/>
      <c r="K69" s="38"/>
      <c r="L69" s="38">
        <f>K69*0.262</f>
        <v>0</v>
      </c>
      <c r="M69" s="38" t="e">
        <f>(K69+L69+G69)/J69</f>
        <v>#DIV/0!</v>
      </c>
      <c r="N69" s="38" t="e">
        <f>M69*1.2</f>
        <v>#DIV/0!</v>
      </c>
      <c r="O69" s="38" t="e">
        <f>N69*15%</f>
        <v>#DIV/0!</v>
      </c>
      <c r="P69" s="38" t="e">
        <f>O69+N69</f>
        <v>#DIV/0!</v>
      </c>
      <c r="Q69" s="38" t="e">
        <f>P69</f>
        <v>#DIV/0!</v>
      </c>
    </row>
    <row r="70" spans="1:17" s="1" customFormat="1" ht="39.75" customHeight="1">
      <c r="A70" s="37"/>
      <c r="B70" s="39" t="s">
        <v>133</v>
      </c>
      <c r="C70" s="27" t="s">
        <v>134</v>
      </c>
      <c r="D70" s="40">
        <v>37</v>
      </c>
      <c r="E70" s="40" t="s">
        <v>135</v>
      </c>
      <c r="F70" s="40">
        <v>0.37</v>
      </c>
      <c r="G70" s="27">
        <v>0.37</v>
      </c>
      <c r="H70" s="20">
        <v>6</v>
      </c>
      <c r="I70" s="20">
        <f>480*1/H70</f>
        <v>80</v>
      </c>
      <c r="J70" s="21">
        <f>I70*0.61</f>
        <v>48.8</v>
      </c>
      <c r="K70" s="20">
        <v>534.7</v>
      </c>
      <c r="L70" s="22">
        <f>K70*0.262</f>
        <v>140.09140000000002</v>
      </c>
      <c r="M70" s="22">
        <f>(K70+L70+G70)/J70</f>
        <v>13.835274590163937</v>
      </c>
      <c r="N70" s="22">
        <f>M70*1.2</f>
        <v>16.602329508196725</v>
      </c>
      <c r="O70" s="22">
        <f>N70*15%</f>
        <v>2.4903494262295087</v>
      </c>
      <c r="P70" s="21">
        <f>O70+N70</f>
        <v>19.09267893442623</v>
      </c>
      <c r="Q70" s="23">
        <f>P70</f>
        <v>19.09267893442623</v>
      </c>
    </row>
    <row r="71" spans="1:17" s="1" customFormat="1" ht="167.25" customHeight="1">
      <c r="A71" s="37"/>
      <c r="B71" s="39" t="s">
        <v>136</v>
      </c>
      <c r="C71" s="27" t="s">
        <v>137</v>
      </c>
      <c r="D71" s="27" t="s">
        <v>68</v>
      </c>
      <c r="E71" s="27" t="s">
        <v>69</v>
      </c>
      <c r="F71" s="27" t="s">
        <v>70</v>
      </c>
      <c r="G71" s="27">
        <v>3.1</v>
      </c>
      <c r="H71" s="20">
        <v>8</v>
      </c>
      <c r="I71" s="20">
        <f>480*1/H71</f>
        <v>60</v>
      </c>
      <c r="J71" s="21">
        <f>I71*0.61</f>
        <v>36.6</v>
      </c>
      <c r="K71" s="20">
        <v>534.7</v>
      </c>
      <c r="L71" s="22">
        <f>K71*0.262</f>
        <v>140.09140000000002</v>
      </c>
      <c r="M71" s="22">
        <f>(K71+L71+G71)/J71</f>
        <v>18.521622950819673</v>
      </c>
      <c r="N71" s="22">
        <f>M71*1.2</f>
        <v>22.225947540983608</v>
      </c>
      <c r="O71" s="22">
        <f>N71*15%</f>
        <v>3.333892131147541</v>
      </c>
      <c r="P71" s="21">
        <f>O71+N71</f>
        <v>25.559839672131147</v>
      </c>
      <c r="Q71" s="23">
        <f>P71</f>
        <v>25.559839672131147</v>
      </c>
    </row>
    <row r="72" spans="1:17" s="1" customFormat="1" ht="36.75" customHeight="1">
      <c r="A72" s="37"/>
      <c r="B72" s="39" t="s">
        <v>138</v>
      </c>
      <c r="C72" s="27" t="s">
        <v>139</v>
      </c>
      <c r="D72" s="27">
        <v>39</v>
      </c>
      <c r="E72" s="27" t="s">
        <v>140</v>
      </c>
      <c r="F72" s="27">
        <v>0.01</v>
      </c>
      <c r="G72" s="27">
        <v>0.01</v>
      </c>
      <c r="H72" s="20">
        <v>5</v>
      </c>
      <c r="I72" s="20">
        <f>480*1/H72</f>
        <v>96</v>
      </c>
      <c r="J72" s="21">
        <f>I72*0.61</f>
        <v>58.56</v>
      </c>
      <c r="K72" s="20">
        <v>534.7</v>
      </c>
      <c r="L72" s="22">
        <f>K72*0.262</f>
        <v>140.09140000000002</v>
      </c>
      <c r="M72" s="22">
        <f>(K72+L72+G72)/J72</f>
        <v>11.523247950819673</v>
      </c>
      <c r="N72" s="22">
        <f>M72*1.2</f>
        <v>13.827897540983608</v>
      </c>
      <c r="O72" s="22">
        <f>N72*15%</f>
        <v>2.074184631147541</v>
      </c>
      <c r="P72" s="21">
        <f>O72+N72</f>
        <v>15.902082172131148</v>
      </c>
      <c r="Q72" s="23">
        <f>P72</f>
        <v>15.902082172131148</v>
      </c>
    </row>
    <row r="73" spans="1:17" s="1" customFormat="1" ht="45.75" customHeight="1">
      <c r="A73" s="37"/>
      <c r="B73" s="39" t="s">
        <v>141</v>
      </c>
      <c r="C73" s="27" t="s">
        <v>142</v>
      </c>
      <c r="D73" s="27">
        <v>32000</v>
      </c>
      <c r="E73" s="27" t="s">
        <v>143</v>
      </c>
      <c r="F73" s="27">
        <v>0.6000000000000001</v>
      </c>
      <c r="G73" s="27">
        <v>0.06</v>
      </c>
      <c r="H73" s="20">
        <v>12</v>
      </c>
      <c r="I73" s="20">
        <f>480*1/H73</f>
        <v>40</v>
      </c>
      <c r="J73" s="21">
        <f>I73*0.61</f>
        <v>24.4</v>
      </c>
      <c r="K73" s="20">
        <v>534.7</v>
      </c>
      <c r="L73" s="22">
        <f>K73*0.262</f>
        <v>140.09140000000002</v>
      </c>
      <c r="M73" s="22">
        <f>(K73+L73+G73)/J73</f>
        <v>27.657844262295082</v>
      </c>
      <c r="N73" s="22">
        <f>M73*1.2</f>
        <v>33.189413114754096</v>
      </c>
      <c r="O73" s="22">
        <f>N73*15%</f>
        <v>4.978411967213114</v>
      </c>
      <c r="P73" s="21">
        <f>O73+N73</f>
        <v>38.16782508196721</v>
      </c>
      <c r="Q73" s="23">
        <f>P73</f>
        <v>38.16782508196721</v>
      </c>
    </row>
    <row r="74" spans="1:17" s="1" customFormat="1" ht="75.75" customHeight="1">
      <c r="A74" s="37"/>
      <c r="B74" s="39" t="s">
        <v>144</v>
      </c>
      <c r="C74" s="27" t="s">
        <v>145</v>
      </c>
      <c r="D74" s="27" t="s">
        <v>146</v>
      </c>
      <c r="E74" s="27" t="s">
        <v>147</v>
      </c>
      <c r="F74" s="27" t="s">
        <v>148</v>
      </c>
      <c r="G74" s="27">
        <v>0.165</v>
      </c>
      <c r="H74" s="20">
        <v>12</v>
      </c>
      <c r="I74" s="20">
        <f>480*1/H74</f>
        <v>40</v>
      </c>
      <c r="J74" s="21">
        <f>I74*0.61</f>
        <v>24.4</v>
      </c>
      <c r="K74" s="20">
        <v>534.7</v>
      </c>
      <c r="L74" s="22">
        <f>K74*0.262</f>
        <v>140.09140000000002</v>
      </c>
      <c r="M74" s="22">
        <f>(K74+L74+G74)/J74</f>
        <v>27.66214754098361</v>
      </c>
      <c r="N74" s="22">
        <f>M74*1.2</f>
        <v>33.19457704918033</v>
      </c>
      <c r="O74" s="22">
        <f>N74*15%</f>
        <v>4.97918655737705</v>
      </c>
      <c r="P74" s="21">
        <f>O74+N74</f>
        <v>38.17376360655738</v>
      </c>
      <c r="Q74" s="23">
        <f>P74</f>
        <v>38.17376360655738</v>
      </c>
    </row>
    <row r="75" spans="1:17" s="1" customFormat="1" ht="48" customHeight="1">
      <c r="A75" s="26">
        <v>38</v>
      </c>
      <c r="B75" s="34" t="s">
        <v>149</v>
      </c>
      <c r="C75" s="27" t="s">
        <v>150</v>
      </c>
      <c r="D75" s="17" t="s">
        <v>151</v>
      </c>
      <c r="E75" s="18" t="s">
        <v>152</v>
      </c>
      <c r="F75" s="19" t="s">
        <v>56</v>
      </c>
      <c r="G75" s="20">
        <v>10.5</v>
      </c>
      <c r="H75" s="20">
        <v>5</v>
      </c>
      <c r="I75" s="20">
        <f>480*1/H75</f>
        <v>96</v>
      </c>
      <c r="J75" s="22">
        <f>I75*0.61</f>
        <v>58.56</v>
      </c>
      <c r="K75" s="22">
        <v>534.7</v>
      </c>
      <c r="L75" s="22">
        <f>K75*0.262</f>
        <v>140.09140000000002</v>
      </c>
      <c r="M75" s="22">
        <f>(K75+L75+G75)/J75</f>
        <v>11.702380464480875</v>
      </c>
      <c r="N75" s="22">
        <f>M75*1.2</f>
        <v>14.04285655737705</v>
      </c>
      <c r="O75" s="22">
        <f>N75*15%</f>
        <v>2.106428483606557</v>
      </c>
      <c r="P75" s="21">
        <f>N75+O75</f>
        <v>16.149285040983607</v>
      </c>
      <c r="Q75" s="23">
        <f>P75</f>
        <v>16.149285040983607</v>
      </c>
    </row>
    <row r="76" spans="1:17" s="1" customFormat="1" ht="43.5" customHeight="1">
      <c r="A76" s="26">
        <v>39</v>
      </c>
      <c r="B76" s="34" t="s">
        <v>153</v>
      </c>
      <c r="C76" s="27"/>
      <c r="D76" s="17"/>
      <c r="E76" s="18"/>
      <c r="F76" s="19"/>
      <c r="G76" s="20"/>
      <c r="H76" s="20">
        <v>1</v>
      </c>
      <c r="I76" s="20">
        <f>480*1/H76</f>
        <v>480</v>
      </c>
      <c r="J76" s="22">
        <f>I76*0.61</f>
        <v>292.8</v>
      </c>
      <c r="K76" s="22">
        <v>534.7</v>
      </c>
      <c r="L76" s="22">
        <f>K76*0.262</f>
        <v>140.09140000000002</v>
      </c>
      <c r="M76" s="22">
        <f>(K76+L76+G76)/J76</f>
        <v>2.30461543715847</v>
      </c>
      <c r="N76" s="22">
        <f>M76*1.2</f>
        <v>2.765538524590164</v>
      </c>
      <c r="O76" s="22">
        <f>N76*15%</f>
        <v>0.4148307786885246</v>
      </c>
      <c r="P76" s="21">
        <f>N76+O76</f>
        <v>3.1803693032786886</v>
      </c>
      <c r="Q76" s="23">
        <f>P76+G76</f>
        <v>3.1803693032786886</v>
      </c>
    </row>
    <row r="77" spans="1:17" s="1" customFormat="1" ht="102.75" customHeight="1">
      <c r="A77" s="26">
        <v>40</v>
      </c>
      <c r="B77" s="34" t="s">
        <v>154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s="1" customFormat="1" ht="42" customHeight="1">
      <c r="A78" s="26"/>
      <c r="B78" s="33" t="s">
        <v>155</v>
      </c>
      <c r="C78" s="27" t="s">
        <v>150</v>
      </c>
      <c r="D78" s="17" t="s">
        <v>151</v>
      </c>
      <c r="E78" s="18" t="s">
        <v>152</v>
      </c>
      <c r="F78" s="19" t="s">
        <v>56</v>
      </c>
      <c r="G78" s="20">
        <v>10.5</v>
      </c>
      <c r="H78" s="20">
        <v>20</v>
      </c>
      <c r="I78" s="20">
        <f>480*1/H78</f>
        <v>24</v>
      </c>
      <c r="J78" s="22">
        <f>I78*0.61</f>
        <v>14.64</v>
      </c>
      <c r="K78" s="22">
        <v>534.7</v>
      </c>
      <c r="L78" s="22">
        <f>K78*0.262</f>
        <v>140.09140000000002</v>
      </c>
      <c r="M78" s="22">
        <f>(K78+L78+G78)/J78</f>
        <v>46.8095218579235</v>
      </c>
      <c r="N78" s="22">
        <f>M78*1.2</f>
        <v>56.1714262295082</v>
      </c>
      <c r="O78" s="22">
        <f>N78*15%</f>
        <v>8.425713934426229</v>
      </c>
      <c r="P78" s="21">
        <f>N78+O78</f>
        <v>64.59714016393443</v>
      </c>
      <c r="Q78" s="23">
        <f>P78</f>
        <v>64.59714016393443</v>
      </c>
    </row>
    <row r="79" spans="1:17" s="1" customFormat="1" ht="42" customHeight="1">
      <c r="A79" s="26"/>
      <c r="B79" s="33" t="s">
        <v>156</v>
      </c>
      <c r="C79" s="27" t="s">
        <v>150</v>
      </c>
      <c r="D79" s="17" t="s">
        <v>151</v>
      </c>
      <c r="E79" s="18" t="s">
        <v>152</v>
      </c>
      <c r="F79" s="19" t="s">
        <v>56</v>
      </c>
      <c r="G79" s="20">
        <v>10.5</v>
      </c>
      <c r="H79" s="20">
        <v>30</v>
      </c>
      <c r="I79" s="20">
        <f>480*1/H79</f>
        <v>16</v>
      </c>
      <c r="J79" s="22">
        <f>I79*0.61</f>
        <v>9.76</v>
      </c>
      <c r="K79" s="22">
        <v>534.7</v>
      </c>
      <c r="L79" s="22">
        <f>K79*0.262</f>
        <v>140.09140000000002</v>
      </c>
      <c r="M79" s="22">
        <f>(K79+L79+G79)/J79</f>
        <v>70.21428278688525</v>
      </c>
      <c r="N79" s="22">
        <f>M79*1.2</f>
        <v>84.2571393442623</v>
      </c>
      <c r="O79" s="22">
        <f>N79*15%</f>
        <v>12.638570901639344</v>
      </c>
      <c r="P79" s="21">
        <f>N79+O79</f>
        <v>96.89571024590164</v>
      </c>
      <c r="Q79" s="23">
        <f>P79</f>
        <v>96.89571024590164</v>
      </c>
    </row>
    <row r="80" spans="1:17" s="1" customFormat="1" ht="47.25" customHeight="1">
      <c r="A80" s="26"/>
      <c r="B80" s="33" t="s">
        <v>157</v>
      </c>
      <c r="C80" s="27" t="s">
        <v>150</v>
      </c>
      <c r="D80" s="17" t="s">
        <v>151</v>
      </c>
      <c r="E80" s="18" t="s">
        <v>152</v>
      </c>
      <c r="F80" s="19" t="s">
        <v>56</v>
      </c>
      <c r="G80" s="20">
        <v>10.5</v>
      </c>
      <c r="H80" s="20">
        <v>40</v>
      </c>
      <c r="I80" s="20">
        <f>480*1/H80</f>
        <v>12</v>
      </c>
      <c r="J80" s="22">
        <f>I80*0.61</f>
        <v>7.32</v>
      </c>
      <c r="K80" s="22">
        <v>534.7</v>
      </c>
      <c r="L80" s="22">
        <f>K80*0.262</f>
        <v>140.09140000000002</v>
      </c>
      <c r="M80" s="22">
        <f>(K80+L80+G80)/J80</f>
        <v>93.619043715847</v>
      </c>
      <c r="N80" s="22">
        <f>M80*1.2</f>
        <v>112.3428524590164</v>
      </c>
      <c r="O80" s="22">
        <f>N80*15%</f>
        <v>16.851427868852458</v>
      </c>
      <c r="P80" s="21">
        <f>N80+O80</f>
        <v>129.19428032786885</v>
      </c>
      <c r="Q80" s="23">
        <f>P80</f>
        <v>129.19428032786885</v>
      </c>
    </row>
    <row r="81" spans="1:17" s="1" customFormat="1" ht="106.5" customHeight="1">
      <c r="A81" s="26">
        <v>40</v>
      </c>
      <c r="B81" s="41" t="s">
        <v>158</v>
      </c>
      <c r="C81" s="27" t="s">
        <v>48</v>
      </c>
      <c r="D81" s="20" t="s">
        <v>159</v>
      </c>
      <c r="E81" s="28" t="s">
        <v>160</v>
      </c>
      <c r="F81" s="25" t="s">
        <v>161</v>
      </c>
      <c r="G81" s="22">
        <v>25.8</v>
      </c>
      <c r="H81" s="20">
        <v>7</v>
      </c>
      <c r="I81" s="22">
        <f>480*1/H81</f>
        <v>68.57142857142857</v>
      </c>
      <c r="J81" s="20">
        <f>I81*0.61</f>
        <v>41.82857142857143</v>
      </c>
      <c r="K81" s="20">
        <v>534.7</v>
      </c>
      <c r="L81" s="22">
        <f>K81*0.262</f>
        <v>140.09140000000002</v>
      </c>
      <c r="M81" s="22">
        <f>(K81+L81+G81)/J81</f>
        <v>16.749111338797814</v>
      </c>
      <c r="N81" s="20">
        <f>M81*1.2</f>
        <v>20.098933606557377</v>
      </c>
      <c r="O81" s="22">
        <f>N81*0.15</f>
        <v>3.0148400409836067</v>
      </c>
      <c r="P81" s="22">
        <f>N81+O81</f>
        <v>23.113773647540985</v>
      </c>
      <c r="Q81" s="23">
        <f>P81</f>
        <v>23.113773647540985</v>
      </c>
    </row>
    <row r="82" spans="1:17" s="1" customFormat="1" ht="110.25" customHeight="1">
      <c r="A82" s="26">
        <v>41</v>
      </c>
      <c r="B82" s="41" t="s">
        <v>162</v>
      </c>
      <c r="C82" s="27" t="s">
        <v>48</v>
      </c>
      <c r="D82" s="20" t="s">
        <v>159</v>
      </c>
      <c r="E82" s="28" t="s">
        <v>163</v>
      </c>
      <c r="F82" s="25" t="s">
        <v>164</v>
      </c>
      <c r="G82" s="22">
        <v>13.5</v>
      </c>
      <c r="H82" s="20">
        <v>5</v>
      </c>
      <c r="I82" s="20">
        <f>480*1/H82</f>
        <v>96</v>
      </c>
      <c r="J82" s="20">
        <f>I82*0.61</f>
        <v>58.56</v>
      </c>
      <c r="K82" s="20">
        <v>534.7</v>
      </c>
      <c r="L82" s="22">
        <f>K82*0.262</f>
        <v>140.09140000000002</v>
      </c>
      <c r="M82" s="22">
        <f>(K82+L82+G82)/J82</f>
        <v>11.753609972677596</v>
      </c>
      <c r="N82" s="20">
        <f>M82*1.2</f>
        <v>14.104331967213115</v>
      </c>
      <c r="O82" s="22">
        <f>N82*0.15</f>
        <v>2.1156497950819673</v>
      </c>
      <c r="P82" s="22">
        <f>N82+O82</f>
        <v>16.21998176229508</v>
      </c>
      <c r="Q82" s="23">
        <f>P82</f>
        <v>16.21998176229508</v>
      </c>
    </row>
    <row r="83" spans="1:17" s="1" customFormat="1" ht="144" customHeight="1">
      <c r="A83" s="26">
        <v>42</v>
      </c>
      <c r="B83" s="41" t="s">
        <v>165</v>
      </c>
      <c r="C83" s="16" t="s">
        <v>166</v>
      </c>
      <c r="D83" s="16" t="s">
        <v>167</v>
      </c>
      <c r="E83" s="42" t="s">
        <v>168</v>
      </c>
      <c r="F83" s="19" t="s">
        <v>169</v>
      </c>
      <c r="G83" s="22">
        <v>20.5</v>
      </c>
      <c r="H83" s="20">
        <v>1</v>
      </c>
      <c r="I83" s="20">
        <f>480*1/H83</f>
        <v>480</v>
      </c>
      <c r="J83" s="20">
        <f>I83*0.61</f>
        <v>292.8</v>
      </c>
      <c r="K83" s="20">
        <v>534.7</v>
      </c>
      <c r="L83" s="22">
        <f>K83*0.262</f>
        <v>140.09140000000002</v>
      </c>
      <c r="M83" s="22">
        <f>(K83+L83+G83)/J83</f>
        <v>2.3746290983606557</v>
      </c>
      <c r="N83" s="20">
        <f>M83*1.2</f>
        <v>2.8495549180327866</v>
      </c>
      <c r="O83" s="22">
        <f>N83*0.15</f>
        <v>0.427433237704918</v>
      </c>
      <c r="P83" s="22">
        <f>N83+O83</f>
        <v>3.2769881557377047</v>
      </c>
      <c r="Q83" s="23">
        <f>P83</f>
        <v>3.2769881557377047</v>
      </c>
    </row>
    <row r="84" spans="1:17" s="1" customFormat="1" ht="145.5" customHeight="1">
      <c r="A84" s="26">
        <v>43</v>
      </c>
      <c r="B84" s="41" t="s">
        <v>170</v>
      </c>
      <c r="C84" s="16" t="s">
        <v>166</v>
      </c>
      <c r="D84" s="16" t="s">
        <v>167</v>
      </c>
      <c r="E84" s="42" t="s">
        <v>168</v>
      </c>
      <c r="F84" s="19" t="s">
        <v>169</v>
      </c>
      <c r="G84" s="22">
        <v>20.5</v>
      </c>
      <c r="H84" s="20">
        <v>0.15</v>
      </c>
      <c r="I84" s="20">
        <f>480*1/H84</f>
        <v>3200</v>
      </c>
      <c r="J84" s="20">
        <f>I84*0.61</f>
        <v>1952</v>
      </c>
      <c r="K84" s="20">
        <v>534.7</v>
      </c>
      <c r="L84" s="22">
        <f>K84*0.262</f>
        <v>140.09140000000002</v>
      </c>
      <c r="M84" s="22">
        <f>(K84+L84+G84)/J84</f>
        <v>0.3561943647540984</v>
      </c>
      <c r="N84" s="20">
        <f>M84*1.2</f>
        <v>0.42743323770491803</v>
      </c>
      <c r="O84" s="22">
        <f>N84*0.15</f>
        <v>0.0641149856557377</v>
      </c>
      <c r="P84" s="22">
        <f>N84+O84</f>
        <v>0.49154822336065573</v>
      </c>
      <c r="Q84" s="43">
        <f>P84</f>
        <v>0.49154822336065573</v>
      </c>
    </row>
    <row r="85" spans="1:17" s="1" customFormat="1" ht="87.75" customHeight="1">
      <c r="A85" s="26">
        <v>44</v>
      </c>
      <c r="B85" s="34" t="s">
        <v>171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1:17" s="1" customFormat="1" ht="40.5" customHeight="1">
      <c r="A86" s="26"/>
      <c r="B86" s="33" t="s">
        <v>71</v>
      </c>
      <c r="C86" s="16" t="s">
        <v>172</v>
      </c>
      <c r="D86" s="17" t="s">
        <v>173</v>
      </c>
      <c r="E86" s="18" t="s">
        <v>174</v>
      </c>
      <c r="F86" s="19" t="s">
        <v>175</v>
      </c>
      <c r="G86" s="20">
        <v>10.5</v>
      </c>
      <c r="H86" s="20">
        <v>10</v>
      </c>
      <c r="I86" s="20">
        <f>480*1/H86</f>
        <v>48</v>
      </c>
      <c r="J86" s="20">
        <f>I86*0.61</f>
        <v>29.28</v>
      </c>
      <c r="K86" s="20">
        <v>534.7</v>
      </c>
      <c r="L86" s="22">
        <f>K86*0.262</f>
        <v>140.09140000000002</v>
      </c>
      <c r="M86" s="22">
        <f>(K86+L86+G86)/J86</f>
        <v>23.40476092896175</v>
      </c>
      <c r="N86" s="20">
        <f>M86*1.2</f>
        <v>28.0857131147541</v>
      </c>
      <c r="O86" s="22">
        <f>N86*0.15</f>
        <v>4.212856967213114</v>
      </c>
      <c r="P86" s="22">
        <f>N86+O86</f>
        <v>32.29857008196721</v>
      </c>
      <c r="Q86" s="23">
        <f>P86</f>
        <v>32.29857008196721</v>
      </c>
    </row>
    <row r="87" spans="1:17" s="1" customFormat="1" ht="43.5" customHeight="1">
      <c r="A87" s="26"/>
      <c r="B87" s="33" t="s">
        <v>176</v>
      </c>
      <c r="C87" s="16" t="s">
        <v>172</v>
      </c>
      <c r="D87" s="17" t="s">
        <v>173</v>
      </c>
      <c r="E87" s="18" t="s">
        <v>174</v>
      </c>
      <c r="F87" s="19" t="s">
        <v>175</v>
      </c>
      <c r="G87" s="20">
        <v>10.5</v>
      </c>
      <c r="H87" s="20">
        <v>45</v>
      </c>
      <c r="I87" s="20">
        <f>480*1/H87</f>
        <v>10.666666666666666</v>
      </c>
      <c r="J87" s="20">
        <f>I87*0.61</f>
        <v>6.506666666666666</v>
      </c>
      <c r="K87" s="20">
        <v>534.7</v>
      </c>
      <c r="L87" s="22">
        <f>K87*0.262</f>
        <v>140.09140000000002</v>
      </c>
      <c r="M87" s="22">
        <f>(K87+L87+G87)/J87</f>
        <v>105.3214241803279</v>
      </c>
      <c r="N87" s="20">
        <f>M87*1.2</f>
        <v>126.38570901639346</v>
      </c>
      <c r="O87" s="22">
        <f>N87*0.15</f>
        <v>18.957856352459018</v>
      </c>
      <c r="P87" s="22">
        <f>N87+O87</f>
        <v>145.34356536885247</v>
      </c>
      <c r="Q87" s="23">
        <f>P87</f>
        <v>145.34356536885247</v>
      </c>
    </row>
    <row r="88" spans="1:17" s="1" customFormat="1" ht="84" customHeight="1">
      <c r="A88" s="26">
        <v>45</v>
      </c>
      <c r="B88" s="34" t="s">
        <v>177</v>
      </c>
      <c r="C88" s="32"/>
      <c r="D88" s="32"/>
      <c r="E88" s="32"/>
      <c r="F88" s="32"/>
      <c r="G88" s="32">
        <v>10.5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s="1" customFormat="1" ht="40.5" customHeight="1">
      <c r="A89" s="26"/>
      <c r="B89" s="33" t="s">
        <v>71</v>
      </c>
      <c r="C89" s="27" t="s">
        <v>172</v>
      </c>
      <c r="D89" s="20" t="s">
        <v>173</v>
      </c>
      <c r="E89" s="28" t="s">
        <v>174</v>
      </c>
      <c r="F89" s="25" t="s">
        <v>175</v>
      </c>
      <c r="G89" s="20">
        <v>10.5</v>
      </c>
      <c r="H89" s="20">
        <v>20</v>
      </c>
      <c r="I89" s="20">
        <f>480*1/H89</f>
        <v>24</v>
      </c>
      <c r="J89" s="20">
        <f>I89*0.61</f>
        <v>14.64</v>
      </c>
      <c r="K89" s="20">
        <v>534.7</v>
      </c>
      <c r="L89" s="22">
        <f>K89*0.262</f>
        <v>140.09140000000002</v>
      </c>
      <c r="M89" s="22">
        <f>(K89+L89+G89)/J89</f>
        <v>46.8095218579235</v>
      </c>
      <c r="N89" s="20">
        <f>M89*1.2</f>
        <v>56.1714262295082</v>
      </c>
      <c r="O89" s="22">
        <f>N89*0.15</f>
        <v>8.425713934426229</v>
      </c>
      <c r="P89" s="22">
        <f>N89+O89</f>
        <v>64.59714016393443</v>
      </c>
      <c r="Q89" s="23">
        <f>P89</f>
        <v>64.59714016393443</v>
      </c>
    </row>
    <row r="90" spans="1:17" s="1" customFormat="1" ht="45.75" customHeight="1">
      <c r="A90" s="26"/>
      <c r="B90" s="33" t="s">
        <v>176</v>
      </c>
      <c r="C90" s="27" t="s">
        <v>172</v>
      </c>
      <c r="D90" s="20" t="s">
        <v>173</v>
      </c>
      <c r="E90" s="28" t="s">
        <v>174</v>
      </c>
      <c r="F90" s="25" t="s">
        <v>175</v>
      </c>
      <c r="G90" s="20">
        <v>10.5</v>
      </c>
      <c r="H90" s="20">
        <v>50</v>
      </c>
      <c r="I90" s="20">
        <f>480*1/H90</f>
        <v>9.6</v>
      </c>
      <c r="J90" s="20">
        <f>I90*0.61</f>
        <v>5.856</v>
      </c>
      <c r="K90" s="20">
        <v>534.7</v>
      </c>
      <c r="L90" s="22">
        <f>K90*0.262</f>
        <v>140.09140000000002</v>
      </c>
      <c r="M90" s="22">
        <f>(K90+L90+G90)/J90</f>
        <v>117.02380464480876</v>
      </c>
      <c r="N90" s="20">
        <f>M90*1.2</f>
        <v>140.4285655737705</v>
      </c>
      <c r="O90" s="22">
        <f>N90*0.15</f>
        <v>21.064284836065575</v>
      </c>
      <c r="P90" s="22">
        <f>N90+O90</f>
        <v>161.49285040983608</v>
      </c>
      <c r="Q90" s="23">
        <f>P90</f>
        <v>161.49285040983608</v>
      </c>
    </row>
    <row r="91" spans="1:17" s="1" customFormat="1" ht="95.25" customHeight="1">
      <c r="A91" s="26">
        <v>46</v>
      </c>
      <c r="B91" s="34" t="s">
        <v>178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</row>
    <row r="92" spans="1:17" s="1" customFormat="1" ht="40.5" customHeight="1">
      <c r="A92" s="26"/>
      <c r="B92" s="33" t="s">
        <v>71</v>
      </c>
      <c r="C92" s="27" t="s">
        <v>172</v>
      </c>
      <c r="D92" s="20" t="s">
        <v>173</v>
      </c>
      <c r="E92" s="28" t="s">
        <v>174</v>
      </c>
      <c r="F92" s="25" t="s">
        <v>175</v>
      </c>
      <c r="G92" s="20">
        <v>10.5</v>
      </c>
      <c r="H92" s="20">
        <v>10</v>
      </c>
      <c r="I92" s="20">
        <f>480*1/H92</f>
        <v>48</v>
      </c>
      <c r="J92" s="20">
        <f>I92*0.61</f>
        <v>29.28</v>
      </c>
      <c r="K92" s="20">
        <v>534.7</v>
      </c>
      <c r="L92" s="22">
        <f>K92*0.262</f>
        <v>140.09140000000002</v>
      </c>
      <c r="M92" s="22">
        <f>(K92+L92+G92)/J92</f>
        <v>23.40476092896175</v>
      </c>
      <c r="N92" s="20">
        <f>M92*1.2</f>
        <v>28.0857131147541</v>
      </c>
      <c r="O92" s="22">
        <f>N92*0.15</f>
        <v>4.212856967213114</v>
      </c>
      <c r="P92" s="22">
        <f>N92+O92</f>
        <v>32.29857008196721</v>
      </c>
      <c r="Q92" s="23">
        <f>P92</f>
        <v>32.29857008196721</v>
      </c>
    </row>
    <row r="93" spans="1:17" s="1" customFormat="1" ht="40.5" customHeight="1">
      <c r="A93" s="26"/>
      <c r="B93" s="33" t="s">
        <v>179</v>
      </c>
      <c r="C93" s="27" t="s">
        <v>172</v>
      </c>
      <c r="D93" s="20" t="s">
        <v>173</v>
      </c>
      <c r="E93" s="28" t="s">
        <v>174</v>
      </c>
      <c r="F93" s="25" t="s">
        <v>175</v>
      </c>
      <c r="G93" s="20">
        <v>10.5</v>
      </c>
      <c r="H93" s="20">
        <v>50</v>
      </c>
      <c r="I93" s="20">
        <f>480*1/H93</f>
        <v>9.6</v>
      </c>
      <c r="J93" s="20">
        <f>I93*0.61</f>
        <v>5.856</v>
      </c>
      <c r="K93" s="20">
        <v>534.7</v>
      </c>
      <c r="L93" s="22">
        <f>K93*0.262</f>
        <v>140.09140000000002</v>
      </c>
      <c r="M93" s="22">
        <f>(K93+L93+G93)/J93</f>
        <v>117.02380464480876</v>
      </c>
      <c r="N93" s="20">
        <f>M93*1.2</f>
        <v>140.4285655737705</v>
      </c>
      <c r="O93" s="22">
        <f>N93*0.15</f>
        <v>21.064284836065575</v>
      </c>
      <c r="P93" s="22">
        <f>N93+O93</f>
        <v>161.49285040983608</v>
      </c>
      <c r="Q93" s="23">
        <f>P93</f>
        <v>161.49285040983608</v>
      </c>
    </row>
    <row r="94" spans="1:17" s="1" customFormat="1" ht="84" customHeight="1">
      <c r="A94" s="26">
        <v>47</v>
      </c>
      <c r="B94" s="34" t="s">
        <v>180</v>
      </c>
      <c r="C94" s="32"/>
      <c r="D94" s="32"/>
      <c r="E94" s="32"/>
      <c r="F94" s="32"/>
      <c r="G94" s="32">
        <v>10.5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s="1" customFormat="1" ht="43.5" customHeight="1">
      <c r="A95" s="26"/>
      <c r="B95" s="33" t="s">
        <v>71</v>
      </c>
      <c r="C95" s="27" t="s">
        <v>172</v>
      </c>
      <c r="D95" s="20" t="s">
        <v>173</v>
      </c>
      <c r="E95" s="28" t="s">
        <v>174</v>
      </c>
      <c r="F95" s="25" t="s">
        <v>175</v>
      </c>
      <c r="G95" s="20">
        <v>10.5</v>
      </c>
      <c r="H95" s="20">
        <v>30</v>
      </c>
      <c r="I95" s="20">
        <f>480*1/H95</f>
        <v>16</v>
      </c>
      <c r="J95" s="20">
        <f>I95*0.61</f>
        <v>9.76</v>
      </c>
      <c r="K95" s="20">
        <v>534.7</v>
      </c>
      <c r="L95" s="22">
        <f>K95*0.262</f>
        <v>140.09140000000002</v>
      </c>
      <c r="M95" s="22">
        <f>(K95+L95+G95)/J95</f>
        <v>70.21428278688525</v>
      </c>
      <c r="N95" s="20">
        <f>M95*1.2</f>
        <v>84.2571393442623</v>
      </c>
      <c r="O95" s="22">
        <f>N95*0.15</f>
        <v>12.638570901639344</v>
      </c>
      <c r="P95" s="22">
        <f>N95+O95</f>
        <v>96.89571024590164</v>
      </c>
      <c r="Q95" s="23">
        <f>P95</f>
        <v>96.89571024590164</v>
      </c>
    </row>
    <row r="96" spans="1:17" s="1" customFormat="1" ht="42" customHeight="1">
      <c r="A96" s="26"/>
      <c r="B96" s="33" t="s">
        <v>88</v>
      </c>
      <c r="C96" s="16" t="s">
        <v>172</v>
      </c>
      <c r="D96" s="17" t="s">
        <v>173</v>
      </c>
      <c r="E96" s="18" t="s">
        <v>174</v>
      </c>
      <c r="F96" s="19" t="s">
        <v>175</v>
      </c>
      <c r="G96" s="20">
        <v>10.5</v>
      </c>
      <c r="H96" s="20">
        <v>90</v>
      </c>
      <c r="I96" s="22">
        <f>480*1/H96</f>
        <v>5.333333333333333</v>
      </c>
      <c r="J96" s="20">
        <f>I96*0.61</f>
        <v>3.253333333333333</v>
      </c>
      <c r="K96" s="20">
        <v>534.7</v>
      </c>
      <c r="L96" s="22">
        <f>K96*0.262</f>
        <v>140.09140000000002</v>
      </c>
      <c r="M96" s="22">
        <f>(K96+L96+G96)/J96</f>
        <v>210.6428483606558</v>
      </c>
      <c r="N96" s="20">
        <f>M96*1.2</f>
        <v>252.77141803278693</v>
      </c>
      <c r="O96" s="22">
        <f>N96*0.15</f>
        <v>37.915712704918036</v>
      </c>
      <c r="P96" s="22">
        <f>N96+O96</f>
        <v>290.68713073770493</v>
      </c>
      <c r="Q96" s="23">
        <f>P96</f>
        <v>290.68713073770493</v>
      </c>
    </row>
    <row r="97" spans="1:17" s="1" customFormat="1" ht="44.25" customHeight="1">
      <c r="A97" s="26"/>
      <c r="B97" s="33" t="s">
        <v>181</v>
      </c>
      <c r="C97" s="27" t="s">
        <v>172</v>
      </c>
      <c r="D97" s="20" t="s">
        <v>173</v>
      </c>
      <c r="E97" s="28" t="s">
        <v>174</v>
      </c>
      <c r="F97" s="25" t="s">
        <v>175</v>
      </c>
      <c r="G97" s="20">
        <v>10.5</v>
      </c>
      <c r="H97" s="20">
        <v>180</v>
      </c>
      <c r="I97" s="22">
        <f>480*1/H97</f>
        <v>2.6666666666666665</v>
      </c>
      <c r="J97" s="20">
        <f>I97*0.61</f>
        <v>1.6266666666666665</v>
      </c>
      <c r="K97" s="20">
        <v>534.7</v>
      </c>
      <c r="L97" s="22">
        <f>K97*0.262</f>
        <v>140.09140000000002</v>
      </c>
      <c r="M97" s="22">
        <f>(K97+L97+G97)/J97</f>
        <v>421.2856967213116</v>
      </c>
      <c r="N97" s="20">
        <f>M97*1.2</f>
        <v>505.54283606557385</v>
      </c>
      <c r="O97" s="22">
        <f>N97*0.15</f>
        <v>75.83142540983607</v>
      </c>
      <c r="P97" s="22">
        <f>N97+O97</f>
        <v>581.3742614754099</v>
      </c>
      <c r="Q97" s="23">
        <f>P97</f>
        <v>581.3742614754099</v>
      </c>
    </row>
    <row r="98" spans="1:17" s="1" customFormat="1" ht="123.75" customHeight="1">
      <c r="A98" s="26">
        <v>48</v>
      </c>
      <c r="B98" s="34" t="s">
        <v>182</v>
      </c>
      <c r="C98" s="27" t="s">
        <v>172</v>
      </c>
      <c r="D98" s="20" t="s">
        <v>173</v>
      </c>
      <c r="E98" s="28" t="s">
        <v>174</v>
      </c>
      <c r="F98" s="25" t="s">
        <v>175</v>
      </c>
      <c r="G98" s="20">
        <v>10.5</v>
      </c>
      <c r="H98" s="20">
        <v>30</v>
      </c>
      <c r="I98" s="20">
        <f>480*1/H98</f>
        <v>16</v>
      </c>
      <c r="J98" s="20">
        <f>I98*0.61</f>
        <v>9.76</v>
      </c>
      <c r="K98" s="20">
        <v>534.7</v>
      </c>
      <c r="L98" s="22">
        <f>K98*0.262</f>
        <v>140.09140000000002</v>
      </c>
      <c r="M98" s="22">
        <f>(K98+L98+G98)/J98</f>
        <v>70.21428278688525</v>
      </c>
      <c r="N98" s="20">
        <f>M98*1.2</f>
        <v>84.2571393442623</v>
      </c>
      <c r="O98" s="22">
        <f>N98*0.15</f>
        <v>12.638570901639344</v>
      </c>
      <c r="P98" s="22">
        <f>N98+O98</f>
        <v>96.89571024590164</v>
      </c>
      <c r="Q98" s="23">
        <f>P98</f>
        <v>96.89571024590164</v>
      </c>
    </row>
    <row r="99" spans="1:17" s="1" customFormat="1" ht="162.75" customHeight="1">
      <c r="A99" s="26">
        <v>49</v>
      </c>
      <c r="B99" s="34" t="s">
        <v>183</v>
      </c>
      <c r="C99" s="16" t="s">
        <v>48</v>
      </c>
      <c r="D99" s="17" t="s">
        <v>159</v>
      </c>
      <c r="E99" s="18" t="s">
        <v>163</v>
      </c>
      <c r="F99" s="19" t="s">
        <v>184</v>
      </c>
      <c r="G99" s="22">
        <v>18.2</v>
      </c>
      <c r="H99" s="20">
        <v>60</v>
      </c>
      <c r="I99" s="20">
        <f>480*1/H99</f>
        <v>8</v>
      </c>
      <c r="J99" s="20">
        <f>I99*0.61</f>
        <v>4.88</v>
      </c>
      <c r="K99" s="22">
        <v>534.7</v>
      </c>
      <c r="L99" s="22">
        <f>K99*0.262</f>
        <v>140.09140000000002</v>
      </c>
      <c r="M99" s="22">
        <f>(K99+L99+G99)/J99</f>
        <v>142.00643442622953</v>
      </c>
      <c r="N99" s="20">
        <f>M99*1.2</f>
        <v>170.40772131147543</v>
      </c>
      <c r="O99" s="22">
        <f>N99*0.15</f>
        <v>25.561158196721312</v>
      </c>
      <c r="P99" s="22">
        <f>N99+O99</f>
        <v>195.96887950819675</v>
      </c>
      <c r="Q99" s="23">
        <f>P99</f>
        <v>195.96887950819675</v>
      </c>
    </row>
    <row r="100" spans="1:17" s="1" customFormat="1" ht="123" customHeight="1">
      <c r="A100" s="26">
        <v>50</v>
      </c>
      <c r="B100" s="34" t="s">
        <v>185</v>
      </c>
      <c r="C100" s="27" t="s">
        <v>172</v>
      </c>
      <c r="D100" s="20" t="s">
        <v>173</v>
      </c>
      <c r="E100" s="28" t="s">
        <v>174</v>
      </c>
      <c r="F100" s="25" t="s">
        <v>175</v>
      </c>
      <c r="G100" s="20">
        <v>10.5</v>
      </c>
      <c r="H100" s="20">
        <v>60</v>
      </c>
      <c r="I100" s="20">
        <f>480*1/H100</f>
        <v>8</v>
      </c>
      <c r="J100" s="20">
        <f>I100*0.61</f>
        <v>4.88</v>
      </c>
      <c r="K100" s="22">
        <v>534.7</v>
      </c>
      <c r="L100" s="22">
        <f>K100*0.262</f>
        <v>140.09140000000002</v>
      </c>
      <c r="M100" s="22">
        <f>(K100+L100+G100)/J100</f>
        <v>140.4285655737705</v>
      </c>
      <c r="N100" s="20">
        <f>M100*1.2</f>
        <v>168.5142786885246</v>
      </c>
      <c r="O100" s="22">
        <f>N100*0.15</f>
        <v>25.27714180327869</v>
      </c>
      <c r="P100" s="22">
        <f>N100+O100</f>
        <v>193.79142049180328</v>
      </c>
      <c r="Q100" s="23">
        <f>P100</f>
        <v>193.79142049180328</v>
      </c>
    </row>
    <row r="101" spans="1:17" s="1" customFormat="1" ht="102.75" customHeight="1">
      <c r="A101" s="26">
        <v>51</v>
      </c>
      <c r="B101" s="34" t="s">
        <v>186</v>
      </c>
      <c r="C101" s="27" t="s">
        <v>172</v>
      </c>
      <c r="D101" s="20" t="s">
        <v>173</v>
      </c>
      <c r="E101" s="28" t="s">
        <v>174</v>
      </c>
      <c r="F101" s="25" t="s">
        <v>175</v>
      </c>
      <c r="G101" s="20">
        <v>10.5</v>
      </c>
      <c r="H101" s="20">
        <v>20</v>
      </c>
      <c r="I101" s="20">
        <f>480*1/H101</f>
        <v>24</v>
      </c>
      <c r="J101" s="20">
        <f>I101*0.61</f>
        <v>14.64</v>
      </c>
      <c r="K101" s="20">
        <v>534.7</v>
      </c>
      <c r="L101" s="22">
        <f>K101*0.262</f>
        <v>140.09140000000002</v>
      </c>
      <c r="M101" s="22">
        <f>(K101+L101+G101)/J101</f>
        <v>46.8095218579235</v>
      </c>
      <c r="N101" s="20">
        <f>M101*1.2</f>
        <v>56.1714262295082</v>
      </c>
      <c r="O101" s="22">
        <f>N101*0.15</f>
        <v>8.425713934426229</v>
      </c>
      <c r="P101" s="22">
        <f>N101+O101</f>
        <v>64.59714016393443</v>
      </c>
      <c r="Q101" s="23">
        <f>P101</f>
        <v>64.59714016393443</v>
      </c>
    </row>
    <row r="102" spans="1:17" s="1" customFormat="1" ht="102" customHeight="1">
      <c r="A102" s="26">
        <v>52</v>
      </c>
      <c r="B102" s="34" t="s">
        <v>187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s="1" customFormat="1" ht="44.25" customHeight="1">
      <c r="A103" s="26"/>
      <c r="B103" s="33" t="s">
        <v>71</v>
      </c>
      <c r="C103" s="27" t="s">
        <v>172</v>
      </c>
      <c r="D103" s="20" t="s">
        <v>173</v>
      </c>
      <c r="E103" s="28" t="s">
        <v>174</v>
      </c>
      <c r="F103" s="25" t="s">
        <v>175</v>
      </c>
      <c r="G103" s="20">
        <v>10.5</v>
      </c>
      <c r="H103" s="20">
        <v>20</v>
      </c>
      <c r="I103" s="20">
        <f>480*1/H103</f>
        <v>24</v>
      </c>
      <c r="J103" s="20">
        <f>I103*0.61</f>
        <v>14.64</v>
      </c>
      <c r="K103" s="20">
        <v>534.7</v>
      </c>
      <c r="L103" s="22">
        <f>K103*0.262</f>
        <v>140.09140000000002</v>
      </c>
      <c r="M103" s="22">
        <f>(K103+L103+G103)/J103</f>
        <v>46.8095218579235</v>
      </c>
      <c r="N103" s="20">
        <f>M103*1.2</f>
        <v>56.1714262295082</v>
      </c>
      <c r="O103" s="22">
        <f>N103*0.15</f>
        <v>8.425713934426229</v>
      </c>
      <c r="P103" s="22">
        <f>N103+O103</f>
        <v>64.59714016393443</v>
      </c>
      <c r="Q103" s="23">
        <f>P103</f>
        <v>64.59714016393443</v>
      </c>
    </row>
    <row r="104" spans="1:17" s="1" customFormat="1" ht="44.25" customHeight="1">
      <c r="A104" s="26"/>
      <c r="B104" s="33" t="s">
        <v>99</v>
      </c>
      <c r="C104" s="27" t="s">
        <v>172</v>
      </c>
      <c r="D104" s="20" t="s">
        <v>173</v>
      </c>
      <c r="E104" s="28" t="s">
        <v>174</v>
      </c>
      <c r="F104" s="25" t="s">
        <v>175</v>
      </c>
      <c r="G104" s="20">
        <v>10.5</v>
      </c>
      <c r="H104" s="20">
        <v>45</v>
      </c>
      <c r="I104" s="20">
        <f>480*1/H104</f>
        <v>10.666666666666666</v>
      </c>
      <c r="J104" s="20">
        <f>I104*0.61</f>
        <v>6.506666666666666</v>
      </c>
      <c r="K104" s="20">
        <v>534.7</v>
      </c>
      <c r="L104" s="22">
        <f>K104*0.262</f>
        <v>140.09140000000002</v>
      </c>
      <c r="M104" s="22">
        <f>(K104+L104+G104)/J104</f>
        <v>105.3214241803279</v>
      </c>
      <c r="N104" s="20">
        <f>M104*1.2</f>
        <v>126.38570901639346</v>
      </c>
      <c r="O104" s="22">
        <f>N104*0.15</f>
        <v>18.957856352459018</v>
      </c>
      <c r="P104" s="22">
        <f>N104+O104</f>
        <v>145.34356536885247</v>
      </c>
      <c r="Q104" s="23">
        <f>P104</f>
        <v>145.34356536885247</v>
      </c>
    </row>
    <row r="105" spans="1:17" s="1" customFormat="1" ht="130.5" customHeight="1">
      <c r="A105" s="26">
        <v>53</v>
      </c>
      <c r="B105" s="34" t="s">
        <v>188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s="1" customFormat="1" ht="42" customHeight="1">
      <c r="A106" s="26"/>
      <c r="B106" s="33" t="s">
        <v>189</v>
      </c>
      <c r="C106" s="27" t="s">
        <v>172</v>
      </c>
      <c r="D106" s="20" t="s">
        <v>173</v>
      </c>
      <c r="E106" s="28" t="s">
        <v>174</v>
      </c>
      <c r="F106" s="25" t="s">
        <v>175</v>
      </c>
      <c r="G106" s="20">
        <v>10.5</v>
      </c>
      <c r="H106" s="20">
        <v>70</v>
      </c>
      <c r="I106" s="20">
        <f>480*1/H106</f>
        <v>6.857142857142857</v>
      </c>
      <c r="J106" s="20">
        <f>I106*0.61</f>
        <v>4.182857142857142</v>
      </c>
      <c r="K106" s="20">
        <v>534.7</v>
      </c>
      <c r="L106" s="22">
        <f>K106*0.262</f>
        <v>140.09140000000002</v>
      </c>
      <c r="M106" s="22">
        <f>(K106+L106+G106)/J106</f>
        <v>163.83332650273226</v>
      </c>
      <c r="N106" s="20">
        <f>M106*1.2</f>
        <v>196.5999918032787</v>
      </c>
      <c r="O106" s="22">
        <f>N106*0.15</f>
        <v>29.489998770491802</v>
      </c>
      <c r="P106" s="22">
        <f>N106+O106</f>
        <v>226.0899905737705</v>
      </c>
      <c r="Q106" s="23">
        <f>P106</f>
        <v>226.0899905737705</v>
      </c>
    </row>
    <row r="107" spans="1:17" s="1" customFormat="1" ht="42" customHeight="1">
      <c r="A107" s="26"/>
      <c r="B107" s="33" t="s">
        <v>190</v>
      </c>
      <c r="C107" s="27" t="s">
        <v>172</v>
      </c>
      <c r="D107" s="20" t="s">
        <v>173</v>
      </c>
      <c r="E107" s="28" t="s">
        <v>174</v>
      </c>
      <c r="F107" s="25" t="s">
        <v>175</v>
      </c>
      <c r="G107" s="20">
        <v>10.5</v>
      </c>
      <c r="H107" s="20">
        <v>120</v>
      </c>
      <c r="I107" s="20">
        <f>480*1/H107</f>
        <v>4</v>
      </c>
      <c r="J107" s="20">
        <f>I107*0.61</f>
        <v>2.44</v>
      </c>
      <c r="K107" s="20">
        <v>534.7</v>
      </c>
      <c r="L107" s="22">
        <f>K107*0.262</f>
        <v>140.09140000000002</v>
      </c>
      <c r="M107" s="22">
        <f>(K107+L107+G107)/J107</f>
        <v>280.857131147541</v>
      </c>
      <c r="N107" s="20">
        <f>M107*1.2</f>
        <v>337.0285573770492</v>
      </c>
      <c r="O107" s="22">
        <f>N107*0.15</f>
        <v>50.55428360655738</v>
      </c>
      <c r="P107" s="22">
        <f>N107+O107</f>
        <v>387.58284098360656</v>
      </c>
      <c r="Q107" s="23">
        <f>P107</f>
        <v>387.58284098360656</v>
      </c>
    </row>
    <row r="108" spans="1:17" s="1" customFormat="1" ht="104.25" customHeight="1">
      <c r="A108" s="26">
        <v>54</v>
      </c>
      <c r="B108" s="34" t="s">
        <v>191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s="1" customFormat="1" ht="47.25" customHeight="1">
      <c r="A109" s="26"/>
      <c r="B109" s="33" t="s">
        <v>192</v>
      </c>
      <c r="C109" s="16" t="s">
        <v>172</v>
      </c>
      <c r="D109" s="17" t="s">
        <v>173</v>
      </c>
      <c r="E109" s="18" t="s">
        <v>174</v>
      </c>
      <c r="F109" s="19" t="s">
        <v>175</v>
      </c>
      <c r="G109" s="20">
        <v>10.5</v>
      </c>
      <c r="H109" s="20">
        <v>20</v>
      </c>
      <c r="I109" s="20">
        <f>480*1/H109</f>
        <v>24</v>
      </c>
      <c r="J109" s="20">
        <f>I109*0.61</f>
        <v>14.64</v>
      </c>
      <c r="K109" s="20">
        <v>534.7</v>
      </c>
      <c r="L109" s="22">
        <f>K109*0.262</f>
        <v>140.09140000000002</v>
      </c>
      <c r="M109" s="22">
        <f>(K109+L109+G109)/J109</f>
        <v>46.8095218579235</v>
      </c>
      <c r="N109" s="20">
        <f>M109*1.2</f>
        <v>56.1714262295082</v>
      </c>
      <c r="O109" s="22">
        <f>N109*0.15</f>
        <v>8.425713934426229</v>
      </c>
      <c r="P109" s="22">
        <f>N109+O109</f>
        <v>64.59714016393443</v>
      </c>
      <c r="Q109" s="23">
        <f>P109</f>
        <v>64.59714016393443</v>
      </c>
    </row>
    <row r="110" spans="1:17" s="1" customFormat="1" ht="49.5" customHeight="1">
      <c r="A110" s="26"/>
      <c r="B110" s="33" t="s">
        <v>193</v>
      </c>
      <c r="C110" s="27" t="s">
        <v>172</v>
      </c>
      <c r="D110" s="20" t="s">
        <v>173</v>
      </c>
      <c r="E110" s="28" t="s">
        <v>174</v>
      </c>
      <c r="F110" s="25" t="s">
        <v>175</v>
      </c>
      <c r="G110" s="20">
        <v>10.5</v>
      </c>
      <c r="H110" s="20">
        <v>50</v>
      </c>
      <c r="I110" s="20">
        <f>480*1/H110</f>
        <v>9.6</v>
      </c>
      <c r="J110" s="20">
        <f>I110*0.61</f>
        <v>5.856</v>
      </c>
      <c r="K110" s="20">
        <v>534.7</v>
      </c>
      <c r="L110" s="22">
        <f>K110*0.262</f>
        <v>140.09140000000002</v>
      </c>
      <c r="M110" s="22">
        <f>(K110+L110+G110)/J110</f>
        <v>117.02380464480876</v>
      </c>
      <c r="N110" s="20">
        <f>M110*1.2</f>
        <v>140.4285655737705</v>
      </c>
      <c r="O110" s="22">
        <f>N110*0.15</f>
        <v>21.064284836065575</v>
      </c>
      <c r="P110" s="22">
        <f>N110+O110</f>
        <v>161.49285040983608</v>
      </c>
      <c r="Q110" s="23">
        <f>P110</f>
        <v>161.49285040983608</v>
      </c>
    </row>
    <row r="111" spans="1:17" s="1" customFormat="1" ht="91.5" customHeight="1">
      <c r="A111" s="26">
        <v>55</v>
      </c>
      <c r="B111" s="34" t="s">
        <v>194</v>
      </c>
      <c r="C111" s="16" t="s">
        <v>172</v>
      </c>
      <c r="D111" s="17" t="s">
        <v>173</v>
      </c>
      <c r="E111" s="18" t="s">
        <v>174</v>
      </c>
      <c r="F111" s="19" t="s">
        <v>175</v>
      </c>
      <c r="G111" s="20">
        <v>10.5</v>
      </c>
      <c r="H111" s="20">
        <v>10</v>
      </c>
      <c r="I111" s="20">
        <f>480*1/H111</f>
        <v>48</v>
      </c>
      <c r="J111" s="20">
        <f>I111*0.61</f>
        <v>29.28</v>
      </c>
      <c r="K111" s="20">
        <v>534.7</v>
      </c>
      <c r="L111" s="22">
        <f>K111*0.262</f>
        <v>140.09140000000002</v>
      </c>
      <c r="M111" s="22">
        <f>(K111+L111+G111)/J111</f>
        <v>23.40476092896175</v>
      </c>
      <c r="N111" s="20">
        <f>M111*1.2</f>
        <v>28.0857131147541</v>
      </c>
      <c r="O111" s="22">
        <f>N111*0.15</f>
        <v>4.212856967213114</v>
      </c>
      <c r="P111" s="22">
        <f>N111+O111</f>
        <v>32.29857008196721</v>
      </c>
      <c r="Q111" s="23">
        <f>P111</f>
        <v>32.29857008196721</v>
      </c>
    </row>
    <row r="112" spans="1:17" s="1" customFormat="1" ht="123.75" customHeight="1">
      <c r="A112" s="26">
        <v>56</v>
      </c>
      <c r="B112" s="34" t="s">
        <v>195</v>
      </c>
      <c r="C112" s="27" t="s">
        <v>172</v>
      </c>
      <c r="D112" s="20" t="s">
        <v>173</v>
      </c>
      <c r="E112" s="28" t="s">
        <v>174</v>
      </c>
      <c r="F112" s="25" t="s">
        <v>175</v>
      </c>
      <c r="G112" s="20">
        <v>10.5</v>
      </c>
      <c r="H112" s="20">
        <v>40</v>
      </c>
      <c r="I112" s="20">
        <f>480*1/H112</f>
        <v>12</v>
      </c>
      <c r="J112" s="20">
        <f>I112*0.61</f>
        <v>7.32</v>
      </c>
      <c r="K112" s="20">
        <v>534.7</v>
      </c>
      <c r="L112" s="22">
        <f>K112*0.262</f>
        <v>140.09140000000002</v>
      </c>
      <c r="M112" s="22">
        <f>(K112+L112+G112)/J112</f>
        <v>93.619043715847</v>
      </c>
      <c r="N112" s="20">
        <f>M112*1.2</f>
        <v>112.3428524590164</v>
      </c>
      <c r="O112" s="22">
        <f>N112*0.15</f>
        <v>16.851427868852458</v>
      </c>
      <c r="P112" s="22">
        <f>N112+O112</f>
        <v>129.19428032786885</v>
      </c>
      <c r="Q112" s="23">
        <f>P112</f>
        <v>129.19428032786885</v>
      </c>
    </row>
    <row r="113" spans="1:17" s="1" customFormat="1" ht="213.75" customHeight="1">
      <c r="A113" s="45">
        <v>57</v>
      </c>
      <c r="B113" s="46" t="s">
        <v>196</v>
      </c>
      <c r="C113" s="27" t="s">
        <v>172</v>
      </c>
      <c r="D113" s="20" t="s">
        <v>173</v>
      </c>
      <c r="E113" s="28" t="s">
        <v>174</v>
      </c>
      <c r="F113" s="25" t="s">
        <v>175</v>
      </c>
      <c r="G113" s="20">
        <v>10.5</v>
      </c>
      <c r="H113" s="20">
        <v>25</v>
      </c>
      <c r="I113" s="20">
        <f>480*1/H113</f>
        <v>19.2</v>
      </c>
      <c r="J113" s="20">
        <f>I113*0.61</f>
        <v>11.712</v>
      </c>
      <c r="K113" s="20">
        <v>534.7</v>
      </c>
      <c r="L113" s="22">
        <f>K113*0.262</f>
        <v>140.09140000000002</v>
      </c>
      <c r="M113" s="22">
        <f>(K113+L113+G113)/J113</f>
        <v>58.51190232240438</v>
      </c>
      <c r="N113" s="20">
        <f>M113*1.2</f>
        <v>70.21428278688525</v>
      </c>
      <c r="O113" s="22">
        <f>N113*0.15</f>
        <v>10.532142418032787</v>
      </c>
      <c r="P113" s="22">
        <f>N113+O113</f>
        <v>80.74642520491804</v>
      </c>
      <c r="Q113" s="23">
        <f>P113</f>
        <v>80.74642520491804</v>
      </c>
    </row>
    <row r="114" spans="1:17" s="1" customFormat="1" ht="85.5" customHeight="1">
      <c r="A114" s="26">
        <v>58</v>
      </c>
      <c r="B114" s="34" t="s">
        <v>197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s="1" customFormat="1" ht="43.5" customHeight="1">
      <c r="A115" s="26"/>
      <c r="B115" s="34" t="s">
        <v>198</v>
      </c>
      <c r="C115" s="27" t="s">
        <v>172</v>
      </c>
      <c r="D115" s="20" t="s">
        <v>173</v>
      </c>
      <c r="E115" s="28" t="s">
        <v>174</v>
      </c>
      <c r="F115" s="25" t="s">
        <v>175</v>
      </c>
      <c r="G115" s="20">
        <v>10.5</v>
      </c>
      <c r="H115" s="20">
        <v>10</v>
      </c>
      <c r="I115" s="20">
        <f>480*1/H115</f>
        <v>48</v>
      </c>
      <c r="J115" s="20">
        <f>I115*0.61</f>
        <v>29.28</v>
      </c>
      <c r="K115" s="20">
        <v>534.7</v>
      </c>
      <c r="L115" s="22">
        <f>K115*0.262</f>
        <v>140.09140000000002</v>
      </c>
      <c r="M115" s="22">
        <f>(K115+L115+G115)/J115</f>
        <v>23.40476092896175</v>
      </c>
      <c r="N115" s="20">
        <f>M115*1.2</f>
        <v>28.0857131147541</v>
      </c>
      <c r="O115" s="22">
        <f>N115*0.15</f>
        <v>4.212856967213114</v>
      </c>
      <c r="P115" s="22">
        <f>N115+O115</f>
        <v>32.29857008196721</v>
      </c>
      <c r="Q115" s="23">
        <f>P115</f>
        <v>32.29857008196721</v>
      </c>
    </row>
    <row r="116" spans="1:17" s="1" customFormat="1" ht="147.75" customHeight="1">
      <c r="A116" s="26">
        <v>59</v>
      </c>
      <c r="B116" s="34" t="s">
        <v>199</v>
      </c>
      <c r="C116" s="27" t="s">
        <v>172</v>
      </c>
      <c r="D116" s="20" t="s">
        <v>173</v>
      </c>
      <c r="E116" s="28" t="s">
        <v>200</v>
      </c>
      <c r="F116" s="25" t="s">
        <v>175</v>
      </c>
      <c r="G116" s="20">
        <v>10.5</v>
      </c>
      <c r="H116" s="20">
        <v>15</v>
      </c>
      <c r="I116" s="20">
        <f>480*1/H116</f>
        <v>32</v>
      </c>
      <c r="J116" s="20">
        <f>I116*0.61</f>
        <v>19.52</v>
      </c>
      <c r="K116" s="20">
        <v>534.7</v>
      </c>
      <c r="L116" s="22">
        <f>K116*0.262</f>
        <v>140.09140000000002</v>
      </c>
      <c r="M116" s="22">
        <f>(K116+L116+G116)/J116</f>
        <v>35.107141393442625</v>
      </c>
      <c r="N116" s="20">
        <f>M116*1.2</f>
        <v>42.12856967213115</v>
      </c>
      <c r="O116" s="22">
        <f>N116*0.15</f>
        <v>6.319285450819672</v>
      </c>
      <c r="P116" s="22">
        <f>N116+O116</f>
        <v>48.44785512295082</v>
      </c>
      <c r="Q116" s="23">
        <f>P116</f>
        <v>48.44785512295082</v>
      </c>
    </row>
    <row r="117" spans="1:17" s="1" customFormat="1" ht="109.5" customHeight="1">
      <c r="A117" s="26">
        <v>60</v>
      </c>
      <c r="B117" s="34" t="s">
        <v>201</v>
      </c>
      <c r="C117" s="16" t="s">
        <v>172</v>
      </c>
      <c r="D117" s="17" t="s">
        <v>173</v>
      </c>
      <c r="E117" s="18" t="s">
        <v>174</v>
      </c>
      <c r="F117" s="19" t="s">
        <v>175</v>
      </c>
      <c r="G117" s="20">
        <v>10.5</v>
      </c>
      <c r="H117" s="20">
        <v>10</v>
      </c>
      <c r="I117" s="20">
        <f>480*1/H117</f>
        <v>48</v>
      </c>
      <c r="J117" s="20">
        <f>I117*0.61</f>
        <v>29.28</v>
      </c>
      <c r="K117" s="22">
        <v>534.7</v>
      </c>
      <c r="L117" s="22">
        <f>K117*0.262</f>
        <v>140.09140000000002</v>
      </c>
      <c r="M117" s="22">
        <f>(K117+L117+G117)/J117</f>
        <v>23.40476092896175</v>
      </c>
      <c r="N117" s="20">
        <f>M117*1.2</f>
        <v>28.0857131147541</v>
      </c>
      <c r="O117" s="22">
        <f>N117*0.15</f>
        <v>4.212856967213114</v>
      </c>
      <c r="P117" s="22">
        <f>N117+O117</f>
        <v>32.29857008196721</v>
      </c>
      <c r="Q117" s="23">
        <f>P117</f>
        <v>32.29857008196721</v>
      </c>
    </row>
    <row r="118" spans="1:17" s="1" customFormat="1" ht="138.75" customHeight="1">
      <c r="A118" s="26">
        <v>61</v>
      </c>
      <c r="B118" s="34" t="s">
        <v>202</v>
      </c>
      <c r="C118" s="16" t="s">
        <v>172</v>
      </c>
      <c r="D118" s="17" t="s">
        <v>173</v>
      </c>
      <c r="E118" s="18" t="s">
        <v>174</v>
      </c>
      <c r="F118" s="19" t="s">
        <v>175</v>
      </c>
      <c r="G118" s="20">
        <v>10.5</v>
      </c>
      <c r="H118" s="20">
        <v>20</v>
      </c>
      <c r="I118" s="20">
        <f>480*1/H118</f>
        <v>24</v>
      </c>
      <c r="J118" s="20">
        <f>I118*0.61</f>
        <v>14.64</v>
      </c>
      <c r="K118" s="22">
        <v>534.7</v>
      </c>
      <c r="L118" s="22">
        <f>K118*0.262</f>
        <v>140.09140000000002</v>
      </c>
      <c r="M118" s="22">
        <f>(K118+L118+G118)/J118</f>
        <v>46.8095218579235</v>
      </c>
      <c r="N118" s="20">
        <f>M118*1.2</f>
        <v>56.1714262295082</v>
      </c>
      <c r="O118" s="22">
        <f>N118*0.15</f>
        <v>8.425713934426229</v>
      </c>
      <c r="P118" s="22">
        <f>N118+O118</f>
        <v>64.59714016393443</v>
      </c>
      <c r="Q118" s="23">
        <f>P118</f>
        <v>64.59714016393443</v>
      </c>
    </row>
    <row r="119" spans="1:17" s="1" customFormat="1" ht="130.5" customHeight="1">
      <c r="A119" s="26">
        <v>62</v>
      </c>
      <c r="B119" s="34" t="s">
        <v>203</v>
      </c>
      <c r="C119" s="27" t="s">
        <v>172</v>
      </c>
      <c r="D119" s="20" t="s">
        <v>173</v>
      </c>
      <c r="E119" s="28" t="s">
        <v>174</v>
      </c>
      <c r="F119" s="25" t="s">
        <v>175</v>
      </c>
      <c r="G119" s="20">
        <v>10.5</v>
      </c>
      <c r="H119" s="20">
        <v>25</v>
      </c>
      <c r="I119" s="20">
        <f>480*1/H119</f>
        <v>19.2</v>
      </c>
      <c r="J119" s="20">
        <f>I119*0.61</f>
        <v>11.712</v>
      </c>
      <c r="K119" s="20">
        <v>534.7</v>
      </c>
      <c r="L119" s="22">
        <f>K119*0.262</f>
        <v>140.09140000000002</v>
      </c>
      <c r="M119" s="22">
        <f>(K119+L119+G119)/J119</f>
        <v>58.51190232240438</v>
      </c>
      <c r="N119" s="20">
        <f>M119*1.2</f>
        <v>70.21428278688525</v>
      </c>
      <c r="O119" s="22">
        <f>N119*0.15</f>
        <v>10.532142418032787</v>
      </c>
      <c r="P119" s="22">
        <f>N119+O119</f>
        <v>80.74642520491804</v>
      </c>
      <c r="Q119" s="23">
        <f>P119</f>
        <v>80.74642520491804</v>
      </c>
    </row>
    <row r="120" spans="1:17" s="1" customFormat="1" ht="74.25" customHeight="1">
      <c r="A120" s="26">
        <v>63</v>
      </c>
      <c r="B120" s="34" t="s">
        <v>204</v>
      </c>
      <c r="C120" s="27"/>
      <c r="D120" s="27"/>
      <c r="E120" s="35"/>
      <c r="F120" s="27"/>
      <c r="G120" s="20"/>
      <c r="H120" s="20">
        <v>5</v>
      </c>
      <c r="I120" s="20">
        <f>480*1/H120</f>
        <v>96</v>
      </c>
      <c r="J120" s="22">
        <f>I120*0.61</f>
        <v>58.56</v>
      </c>
      <c r="K120" s="22">
        <v>534.7</v>
      </c>
      <c r="L120" s="22">
        <f>K120*0.262</f>
        <v>140.09140000000002</v>
      </c>
      <c r="M120" s="22">
        <f>(K120+L120+G120)/J120</f>
        <v>11.523077185792351</v>
      </c>
      <c r="N120" s="22">
        <f>M120*1.2</f>
        <v>13.82769262295082</v>
      </c>
      <c r="O120" s="22">
        <f>N120*15%</f>
        <v>2.074153893442623</v>
      </c>
      <c r="P120" s="22">
        <f>N120+O120</f>
        <v>15.901846516393444</v>
      </c>
      <c r="Q120" s="23">
        <f>P120+G120</f>
        <v>15.901846516393444</v>
      </c>
    </row>
    <row r="121" spans="1:17" s="1" customFormat="1" ht="114" customHeight="1">
      <c r="A121" s="26">
        <v>64</v>
      </c>
      <c r="B121" s="34" t="s">
        <v>205</v>
      </c>
      <c r="C121" s="27" t="s">
        <v>206</v>
      </c>
      <c r="D121" s="27" t="s">
        <v>207</v>
      </c>
      <c r="E121" s="35" t="s">
        <v>208</v>
      </c>
      <c r="F121" s="27" t="s">
        <v>209</v>
      </c>
      <c r="G121" s="20">
        <v>6.8</v>
      </c>
      <c r="H121" s="20">
        <v>5</v>
      </c>
      <c r="I121" s="20">
        <f>480*1/H121</f>
        <v>96</v>
      </c>
      <c r="J121" s="22">
        <f>I121*0.61</f>
        <v>58.56</v>
      </c>
      <c r="K121" s="22">
        <v>534.7</v>
      </c>
      <c r="L121" s="22">
        <f>K121*0.262</f>
        <v>140.09140000000002</v>
      </c>
      <c r="M121" s="22">
        <f>(K121+L121+G121)/J121</f>
        <v>11.639197404371584</v>
      </c>
      <c r="N121" s="22">
        <f>M121*1.2</f>
        <v>13.967036885245902</v>
      </c>
      <c r="O121" s="22">
        <f>N121*15%</f>
        <v>2.095055532786885</v>
      </c>
      <c r="P121" s="22">
        <f>N121+O121</f>
        <v>16.062092418032787</v>
      </c>
      <c r="Q121" s="23">
        <f>P121+G121</f>
        <v>22.862092418032788</v>
      </c>
    </row>
    <row r="122" spans="1:17" s="1" customFormat="1" ht="98.25" customHeight="1">
      <c r="A122" s="26">
        <v>65</v>
      </c>
      <c r="B122" s="34" t="s">
        <v>210</v>
      </c>
      <c r="C122" s="27"/>
      <c r="D122" s="27"/>
      <c r="E122" s="35"/>
      <c r="F122" s="27"/>
      <c r="G122" s="20"/>
      <c r="H122" s="20">
        <v>10</v>
      </c>
      <c r="I122" s="20">
        <f>480*1/H122</f>
        <v>48</v>
      </c>
      <c r="J122" s="22">
        <f>I122*0.61</f>
        <v>29.28</v>
      </c>
      <c r="K122" s="22">
        <v>534.7</v>
      </c>
      <c r="L122" s="22">
        <f>K122*0.262</f>
        <v>140.09140000000002</v>
      </c>
      <c r="M122" s="22">
        <f>(K122+L122+G122)/J122</f>
        <v>23.046154371584702</v>
      </c>
      <c r="N122" s="22">
        <f>M122*1.2</f>
        <v>27.65538524590164</v>
      </c>
      <c r="O122" s="22">
        <f>N122*15%</f>
        <v>4.148307786885246</v>
      </c>
      <c r="P122" s="22">
        <f>N122+O122</f>
        <v>31.80369303278689</v>
      </c>
      <c r="Q122" s="23">
        <f>P122+G122</f>
        <v>31.80369303278689</v>
      </c>
    </row>
    <row r="123" spans="1:17" s="1" customFormat="1" ht="125.25" customHeight="1">
      <c r="A123" s="47">
        <v>66</v>
      </c>
      <c r="B123" s="30" t="s">
        <v>211</v>
      </c>
      <c r="C123" s="27" t="s">
        <v>212</v>
      </c>
      <c r="D123" s="20" t="s">
        <v>213</v>
      </c>
      <c r="E123" s="28" t="s">
        <v>214</v>
      </c>
      <c r="F123" s="25" t="s">
        <v>215</v>
      </c>
      <c r="G123" s="20">
        <v>19.7</v>
      </c>
      <c r="H123" s="20">
        <v>8</v>
      </c>
      <c r="I123" s="20">
        <f>480*1/H123</f>
        <v>60</v>
      </c>
      <c r="J123" s="20">
        <f>I123*0.61</f>
        <v>36.6</v>
      </c>
      <c r="K123" s="20">
        <v>534.7</v>
      </c>
      <c r="L123" s="22">
        <f>K123*0.262</f>
        <v>140.09140000000002</v>
      </c>
      <c r="M123" s="22">
        <f>(K123+L123+G123)/J123</f>
        <v>18.97517486338798</v>
      </c>
      <c r="N123" s="20">
        <f>M123*1.2</f>
        <v>22.770209836065575</v>
      </c>
      <c r="O123" s="22">
        <f>N123*0.15</f>
        <v>3.415531475409836</v>
      </c>
      <c r="P123" s="22">
        <f>N123+O123</f>
        <v>26.18574131147541</v>
      </c>
      <c r="Q123" s="23">
        <f>P123</f>
        <v>26.18574131147541</v>
      </c>
    </row>
    <row r="124" spans="1:17" s="1" customFormat="1" ht="94.5" customHeight="1">
      <c r="A124" s="47">
        <v>67</v>
      </c>
      <c r="B124" s="30" t="s">
        <v>216</v>
      </c>
      <c r="C124" s="27" t="s">
        <v>172</v>
      </c>
      <c r="D124" s="20" t="s">
        <v>173</v>
      </c>
      <c r="E124" s="28" t="s">
        <v>174</v>
      </c>
      <c r="F124" s="25" t="s">
        <v>175</v>
      </c>
      <c r="G124" s="20">
        <v>10.5</v>
      </c>
      <c r="H124" s="20">
        <v>10</v>
      </c>
      <c r="I124" s="20">
        <f>480*1/H124</f>
        <v>48</v>
      </c>
      <c r="J124" s="20">
        <f>I124*0.61</f>
        <v>29.28</v>
      </c>
      <c r="K124" s="20">
        <v>534.7</v>
      </c>
      <c r="L124" s="22">
        <f>K124*0.262</f>
        <v>140.09140000000002</v>
      </c>
      <c r="M124" s="22">
        <f>(K124+L124+G124)/J124</f>
        <v>23.40476092896175</v>
      </c>
      <c r="N124" s="20">
        <f>M124*1.2</f>
        <v>28.0857131147541</v>
      </c>
      <c r="O124" s="22">
        <f>N124*0.15</f>
        <v>4.212856967213114</v>
      </c>
      <c r="P124" s="22">
        <f>N124+O124</f>
        <v>32.29857008196721</v>
      </c>
      <c r="Q124" s="23">
        <f>P124</f>
        <v>32.29857008196721</v>
      </c>
    </row>
    <row r="125" spans="1:17" s="1" customFormat="1" ht="110.25" customHeight="1">
      <c r="A125" s="26">
        <v>68</v>
      </c>
      <c r="B125" s="34" t="s">
        <v>217</v>
      </c>
      <c r="C125" s="27" t="s">
        <v>172</v>
      </c>
      <c r="D125" s="20" t="s">
        <v>173</v>
      </c>
      <c r="E125" s="28" t="s">
        <v>174</v>
      </c>
      <c r="F125" s="25" t="s">
        <v>175</v>
      </c>
      <c r="G125" s="20">
        <v>10.5</v>
      </c>
      <c r="H125" s="20">
        <v>4</v>
      </c>
      <c r="I125" s="20">
        <f>480*1/H125</f>
        <v>120</v>
      </c>
      <c r="J125" s="20">
        <f>I125*0.61</f>
        <v>73.2</v>
      </c>
      <c r="K125" s="22">
        <v>534.7</v>
      </c>
      <c r="L125" s="22">
        <f>K125*0.262</f>
        <v>140.09140000000002</v>
      </c>
      <c r="M125" s="22">
        <f>(K125+L125+G125)/J125</f>
        <v>9.3619043715847</v>
      </c>
      <c r="N125" s="20">
        <f>M125*1.2</f>
        <v>11.23428524590164</v>
      </c>
      <c r="O125" s="22">
        <f>N125*0.15</f>
        <v>1.685142786885246</v>
      </c>
      <c r="P125" s="22">
        <f>N125+O125</f>
        <v>12.919428032786886</v>
      </c>
      <c r="Q125" s="23">
        <f>P125</f>
        <v>12.919428032786886</v>
      </c>
    </row>
    <row r="126" spans="1:17" s="1" customFormat="1" ht="132.75" customHeight="1">
      <c r="A126" s="26">
        <v>69</v>
      </c>
      <c r="B126" s="34" t="s">
        <v>218</v>
      </c>
      <c r="C126" s="27" t="s">
        <v>219</v>
      </c>
      <c r="D126" s="27" t="s">
        <v>220</v>
      </c>
      <c r="E126" s="27" t="s">
        <v>221</v>
      </c>
      <c r="F126" s="27" t="s">
        <v>222</v>
      </c>
      <c r="G126" s="20">
        <v>21.2</v>
      </c>
      <c r="H126" s="20">
        <v>20</v>
      </c>
      <c r="I126" s="20">
        <f>480*1/H126</f>
        <v>24</v>
      </c>
      <c r="J126" s="20">
        <f>I126*0.61</f>
        <v>14.64</v>
      </c>
      <c r="K126" s="20">
        <v>534.7</v>
      </c>
      <c r="L126" s="22">
        <f>K126*0.262</f>
        <v>140.09140000000002</v>
      </c>
      <c r="M126" s="22">
        <f>(K126+L126+G126)/J126</f>
        <v>47.540396174863396</v>
      </c>
      <c r="N126" s="20">
        <f>M126*1.2</f>
        <v>57.04847540983607</v>
      </c>
      <c r="O126" s="22">
        <f>N126*0.15</f>
        <v>8.55727131147541</v>
      </c>
      <c r="P126" s="22">
        <f>N126+O126</f>
        <v>65.60574672131148</v>
      </c>
      <c r="Q126" s="23">
        <f>P126</f>
        <v>65.60574672131148</v>
      </c>
    </row>
    <row r="127" spans="1:17" s="1" customFormat="1" ht="142.5" customHeight="1">
      <c r="A127" s="26">
        <v>70</v>
      </c>
      <c r="B127" s="34" t="s">
        <v>223</v>
      </c>
      <c r="C127" s="27" t="s">
        <v>224</v>
      </c>
      <c r="D127" s="27" t="s">
        <v>225</v>
      </c>
      <c r="E127" s="27" t="s">
        <v>226</v>
      </c>
      <c r="F127" s="27" t="s">
        <v>227</v>
      </c>
      <c r="G127" s="20">
        <v>216.5</v>
      </c>
      <c r="H127" s="20">
        <v>40</v>
      </c>
      <c r="I127" s="20">
        <f>480*1/H127</f>
        <v>12</v>
      </c>
      <c r="J127" s="20">
        <f>I127*0.61</f>
        <v>7.32</v>
      </c>
      <c r="K127" s="20">
        <v>534.7</v>
      </c>
      <c r="L127" s="22">
        <f>K127*0.262</f>
        <v>140.09140000000002</v>
      </c>
      <c r="M127" s="22">
        <f>(K127+L127+G127)/J127</f>
        <v>121.76112021857924</v>
      </c>
      <c r="N127" s="20">
        <f>M127*1.2</f>
        <v>146.11334426229507</v>
      </c>
      <c r="O127" s="22">
        <f>N127*0.15</f>
        <v>21.91700163934426</v>
      </c>
      <c r="P127" s="22">
        <f>N127+O127</f>
        <v>168.03034590163932</v>
      </c>
      <c r="Q127" s="23">
        <f>P127</f>
        <v>168.03034590163932</v>
      </c>
    </row>
    <row r="128" spans="1:17" s="1" customFormat="1" ht="70.5" customHeight="1">
      <c r="A128" s="26">
        <v>71</v>
      </c>
      <c r="B128" s="34" t="s">
        <v>228</v>
      </c>
      <c r="C128" s="27"/>
      <c r="D128" s="27"/>
      <c r="E128" s="27"/>
      <c r="F128" s="27"/>
      <c r="G128" s="20"/>
      <c r="H128" s="20">
        <v>8</v>
      </c>
      <c r="I128" s="20">
        <f>480*1/H128</f>
        <v>60</v>
      </c>
      <c r="J128" s="20">
        <f>I128*0.61</f>
        <v>36.6</v>
      </c>
      <c r="K128" s="20">
        <v>534.7</v>
      </c>
      <c r="L128" s="22">
        <f>K128*0.262</f>
        <v>140.09140000000002</v>
      </c>
      <c r="M128" s="22">
        <f>(K128+L128+G128)/J128</f>
        <v>18.43692349726776</v>
      </c>
      <c r="N128" s="20">
        <f>M128*1.2</f>
        <v>22.124308196721312</v>
      </c>
      <c r="O128" s="22">
        <f>N128*0.15</f>
        <v>3.3186462295081967</v>
      </c>
      <c r="P128" s="22">
        <f>N128+O128</f>
        <v>25.44295442622951</v>
      </c>
      <c r="Q128" s="23">
        <f>P128</f>
        <v>25.44295442622951</v>
      </c>
    </row>
  </sheetData>
  <sheetProtection selectLockedCells="1" selectUnlockedCells="1"/>
  <mergeCells count="55">
    <mergeCell ref="M1:Q1"/>
    <mergeCell ref="M2:Q2"/>
    <mergeCell ref="M3:Q3"/>
    <mergeCell ref="M4:Q4"/>
    <mergeCell ref="M5:Q5"/>
    <mergeCell ref="A7:Q7"/>
    <mergeCell ref="A8:Q8"/>
    <mergeCell ref="A10:A11"/>
    <mergeCell ref="B10:B11"/>
    <mergeCell ref="C10:F10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C12:F12"/>
    <mergeCell ref="A23:A25"/>
    <mergeCell ref="C23:Q23"/>
    <mergeCell ref="A28:A31"/>
    <mergeCell ref="C28:Q28"/>
    <mergeCell ref="A32:A36"/>
    <mergeCell ref="C32:Q32"/>
    <mergeCell ref="A37:A40"/>
    <mergeCell ref="C37:Q37"/>
    <mergeCell ref="A42:A45"/>
    <mergeCell ref="C42:Q42"/>
    <mergeCell ref="A46:A48"/>
    <mergeCell ref="A50:A53"/>
    <mergeCell ref="C50:Q50"/>
    <mergeCell ref="A69:A74"/>
    <mergeCell ref="B69:Q69"/>
    <mergeCell ref="A77:A80"/>
    <mergeCell ref="C77:Q77"/>
    <mergeCell ref="A85:A87"/>
    <mergeCell ref="C85:Q85"/>
    <mergeCell ref="A88:A90"/>
    <mergeCell ref="C88:Q88"/>
    <mergeCell ref="A91:A93"/>
    <mergeCell ref="C91:Q91"/>
    <mergeCell ref="A94:A97"/>
    <mergeCell ref="C94:Q94"/>
    <mergeCell ref="A102:A104"/>
    <mergeCell ref="C102:Q102"/>
    <mergeCell ref="A105:A107"/>
    <mergeCell ref="C105:Q105"/>
    <mergeCell ref="A108:A110"/>
    <mergeCell ref="C108:Q108"/>
    <mergeCell ref="A114:A115"/>
    <mergeCell ref="C114:Q114"/>
  </mergeCells>
  <printOptions horizontalCentered="1" verticalCentered="1"/>
  <pageMargins left="0.3034722222222222" right="0.1326388888888889" top="0.26944444444444443" bottom="0.3" header="0.5118055555555555" footer="0.5118055555555555"/>
  <pageSetup firstPageNumber="1" useFirstPageNumber="1" fitToHeight="15" fitToWidth="1" horizontalDpi="300" verticalDpi="300" orientation="landscape" pageOrder="overThenDown" paperSize="9"/>
  <rowBreaks count="3" manualBreakCount="3">
    <brk id="20" max="255" man="1"/>
    <brk id="45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3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3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2010-06-21T09:41:48Z</cp:lastPrinted>
  <dcterms:created xsi:type="dcterms:W3CDTF">2010-01-28T05:12:54Z</dcterms:created>
  <dcterms:modified xsi:type="dcterms:W3CDTF">2010-06-21T09:43:00Z</dcterms:modified>
  <cp:category/>
  <cp:version/>
  <cp:contentType/>
  <cp:contentStatus/>
  <cp:revision>102</cp:revision>
</cp:coreProperties>
</file>